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docs.live.net/afc4810c17523101/Escritorio/GHA/ALLIANZ/2024-00172 - LUIS MORENO VS. ALLIANZ/"/>
    </mc:Choice>
  </mc:AlternateContent>
  <xr:revisionPtr revIDLastSave="23" documentId="13_ncr:1_{B3061B6B-CAB2-49D4-8528-46F45094CEF7}" xr6:coauthVersionLast="47" xr6:coauthVersionMax="47" xr10:uidLastSave="{FF0A37CA-9D23-4943-940E-6E2EE9659E9C}"/>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20" i="8"/>
  <c r="B39" i="8" s="1"/>
  <c r="B10" i="9" l="1"/>
  <c r="B2" i="8" l="1"/>
  <c r="B2" i="9" s="1"/>
  <c r="B8" i="9" l="1"/>
  <c r="B7" i="9"/>
  <c r="B6" i="9"/>
  <c r="B5" i="9"/>
  <c r="B4" i="9"/>
  <c r="B3" i="9"/>
  <c r="B8" i="8"/>
  <c r="B7" i="8"/>
  <c r="B6" i="8"/>
  <c r="B5" i="8"/>
  <c r="B4" i="8"/>
  <c r="B3" i="8"/>
  <c r="B8" i="7"/>
  <c r="B4" i="7" l="1"/>
  <c r="B5" i="7"/>
  <c r="B6" i="7"/>
  <c r="B7" i="7"/>
  <c r="B9" i="8"/>
  <c r="B11" i="9" l="1"/>
</calcChain>
</file>

<file path=xl/sharedStrings.xml><?xml version="1.0" encoding="utf-8"?>
<sst xmlns="http://schemas.openxmlformats.org/spreadsheetml/2006/main" count="239" uniqueCount="174">
  <si>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</si>
  <si>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</si>
  <si>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</si>
  <si>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</si>
  <si>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</si>
  <si>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</si>
  <si>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</si>
  <si>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</si>
  <si>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</si>
  <si>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</si>
  <si>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</si>
  <si>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</si>
  <si>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</si>
  <si>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</si>
  <si>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</si>
  <si>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</si>
  <si>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</si>
  <si>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</si>
  <si>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</si>
  <si>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</si>
  <si>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</si>
  <si>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</si>
  <si>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</si>
  <si>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</si>
  <si>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</si>
  <si>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</si>
  <si>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</si>
  <si>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</si>
  <si>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</si>
  <si>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</si>
  <si>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</si>
  <si>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</si>
  <si>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</si>
  <si>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</si>
  <si>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</si>
  <si>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</si>
  <si>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</si>
  <si>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</si>
  <si>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</si>
  <si>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</si>
  <si>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</si>
  <si>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</si>
  <si>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</si>
  <si>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</si>
  <si>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</si>
  <si>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</si>
  <si>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</si>
  <si>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</si>
  <si>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</si>
  <si>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</si>
  <si>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</si>
  <si>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</si>
  <si>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</si>
  <si>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</si>
  <si>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</si>
  <si>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</si>
  <si>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</si>
  <si>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</si>
  <si>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</si>
  <si>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</si>
  <si>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</si>
  <si>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</si>
  <si>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</si>
  <si>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</si>
  <si>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</si>
  <si>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</si>
  <si>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</si>
  <si>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</si>
  <si>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</si>
  <si>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</si>
  <si>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</si>
  <si>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</si>
  <si>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</si>
  <si>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</si>
  <si>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</si>
  <si>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</si>
  <si>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</si>
  <si>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</si>
  <si>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</si>
  <si>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</si>
  <si>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</si>
  <si>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</si>
  <si>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</si>
  <si>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</si>
  <si>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</si>
  <si>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</si>
  <si>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</si>
  <si>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</si>
  <si>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</si>
  <si>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</si>
  <si>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</si>
  <si>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</si>
  <si>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</si>
  <si>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</si>
  <si>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</si>
  <si>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</si>
  <si>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</si>
  <si>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</si>
  <si>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</si>
  <si>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</si>
  <si>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</si>
  <si>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</si>
  <si>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</si>
  <si>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</si>
  <si>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</si>
  <si>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</si>
  <si>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</si>
  <si>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</si>
  <si>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</si>
  <si>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</si>
  <si>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</si>
  <si>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</si>
  <si>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</si>
  <si>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</si>
  <si>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</si>
  <si>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</si>
  <si>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</si>
  <si>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</si>
  <si>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</si>
  <si>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</si>
  <si>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</si>
  <si>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</si>
  <si>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</si>
  <si>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</si>
  <si>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</si>
  <si>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</si>
  <si>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</si>
  <si>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</si>
  <si>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</si>
  <si>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</si>
  <si>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</si>
  <si>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</si>
  <si>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</si>
  <si>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</si>
  <si>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</si>
  <si>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</si>
  <si>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</si>
  <si>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</si>
  <si>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</si>
  <si>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</si>
  <si>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</si>
  <si>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</si>
  <si>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</si>
  <si>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</si>
  <si>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</si>
  <si>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</si>
  <si>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</si>
  <si>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</si>
  <si>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</si>
  <si>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</si>
  <si>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</si>
  <si>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</si>
  <si>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</si>
  <si>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</si>
  <si>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</si>
  <si>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</si>
  <si>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</si>
  <si>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110014189040-</t>
    </r>
    <r>
      <rPr>
        <b/>
        <u/>
        <sz val="11"/>
        <color theme="1"/>
        <rFont val="Calibri"/>
        <family val="2"/>
        <scheme val="minor"/>
      </rPr>
      <t>2024-00172</t>
    </r>
    <r>
      <rPr>
        <sz val="11"/>
        <color theme="1"/>
        <rFont val="Calibri"/>
        <family val="2"/>
        <scheme val="minor"/>
      </rPr>
      <t>-00</t>
    </r>
  </si>
  <si>
    <t>JUZGADO 40 DE PEQUEÑAS CAUSAS Y COMPETENCIA MÚLTIPLE DE BOGOTÁ</t>
  </si>
  <si>
    <t>ALLIANZ SEGUROS S.A.</t>
  </si>
  <si>
    <t>LUIS SEBASTIAN MORENO SOLANO</t>
  </si>
  <si>
    <t>N/A SUSTRACCIÓN - HURTO DE VEHICULO</t>
  </si>
  <si>
    <t>N/A</t>
  </si>
  <si>
    <t>1. Refiere el demandante que el 02 de julio de 2022 suscribió contrato de compraventa con el señor PEDRO ANICETO VANEGAS TORRES comprometiéndose este último a efectuar el traspaso del vehículo de placas UTS969 una vez el actor efectuara el pago total de la prenda que obraba sobre el automotor con la entidad FINANDINA.
2. En igual medida, aduce el actor que el señor PEDRO ANICETO VANEGAS TORRES tomo la Póliza No. 022569150 /15622 de conformidad con las exigencias de la entidad financiera, siendo entonces que la Compañía Aseguradora aceptó en todos sus términos el contrato suscrito entre las partes para constituir la Póliza.
3. El día 06 de junio de 2022, el actor fue victima del delito de hurto del automotor, circunstancia por la cual presentó la respectiva reclamación ante ALLIANZ SEGUROS S.A., no obstante, el pago fue objetado al determinar la Compañía Aseguradora que al encontrarse el automotor en posesión del señor LUIS SEBASTIÁN MORENO SOLANO, quien no figuraba como asegurado en la Póliza se configuraba la ausencia de interés asegurable respecto del señor PEDRO ANICETO VANEGAS TORRES, ya que se presentaba el titulo traslaticio durante la vigencia de la póliza lo cual constituía una exclusión, además de la clara agravación del estado del riesgo.</t>
  </si>
  <si>
    <t>PEDRO ANICETO VANEGAS TORRES</t>
  </si>
  <si>
    <t>UTS969</t>
  </si>
  <si>
    <t>022569150 /15622</t>
  </si>
  <si>
    <t>22569150-15622</t>
  </si>
  <si>
    <t>022569150 /15622
Desde las 00:00 horas del 27/03/2022 hasta las 24:00 horas del 26/03/2023</t>
  </si>
  <si>
    <t>SINIESTRO 115022333 - LEGIS APJ32285</t>
  </si>
  <si>
    <t>Valor Asegurado Hurto Vehiculo</t>
  </si>
  <si>
    <t>Como liquidación objetiva de las pretensiones se estima un monto de $28.500.000.
1. Valor Asegurado Hurto Mayor Cuantía: Por concepto del amparo de hurto de mayor cuantía contemplado en la Póliza No. 022569150 /15622, se estima como límite la suma de $28.500.000.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$28.700.000. 
2. Gastos de Movilización: Si bien el demandante solicita de manera genérica le sean reconocidos todos los gastos y asistencias que cubre la Póliza, lo cierto es que el único ampara adicional que podría llegar a ser reconocido es el de gastos de movilización. No obstante, no se reconocerá suma alguna por este concepto, en la medida que el demandante no acreditó haber incurrido en dichos gastos.
3. Deducible: No se encuentra contemplado dentro del contrato de seguro, deducible alguno para el amparo de hurto de mayor cuantía.</t>
  </si>
  <si>
    <t>EXCEPCIONES DE FONDO FRENTE A LA DEMANDA:
1. FALTA DE LEGITIMACIÓN EN LA CAUSA POR ACTIVA DEL SEÑOR LUIS SEBASTIAN MORENO SOLANO. 
2. NULIDAD DEL ASEGURAMIENTO COMO CONSECUENCIA DE LA RETICENCIA DEL ASEGURADO.
3. FALTA DE INTERÉS ASEGURABLE DEL SEÑOR LUIS SEBASTIAN MORENO SOLANO FRENTE AL CONTRATO DE SEGURO MATERIALIZADO EN LA PÓLIZA DE SEGURO AUTOS CLÓNICO LIVIANOS PARTICULARES No. 022569150 / 15622.
4. INEXISTENCIA DE OBLIGACIÓN DE INDEMNIZAR POR INCUMPLIMIENTO DE LAS CARGAS DEL ARTÍCULO 1077 DEL CÓDIGO DE COMERCIO.
5. RIESGOS EXPRESAMENTE EXCLUIDOS EN LA PÓLIZA DE SEGURO AUTOS CLÓNICO LIVIANOS PARTICULARES No. 022569150 / 15622.
6. CARÁCTER MERAMENTE INDEMNIZATORIO DE LOS CONTRATOS DE SEGURO.
7. EN CUALQUIER CASO, DE NINGUNA FORMA SE PODRÁ EXCEDER EL LIMITE DEL VALOR ASEGURADO.
8. DISPONIBILIDAD DEL VALOR ASEGURADO.
9. APLICACIÓN AL CLAUSULADO GENERAL DEL CONTRATO DE SEGURO – EN CASO DE ACREDITARSE EL HURTO DEL VEHÍCULO ASEGURADO, ESTE DEBERÁ TRANSFERIRSE A ALLIANZ SEGUROS S.A. 
10. GENÉRICA O INNOMINADA Y OTRAS.</t>
  </si>
  <si>
    <t>La contingencia se califica como REMOTA toda vez que es evidente la falta de legitimación en la causa por activa del señor LUIS SEBASTIÁN MORENO SOLANO.
Lo primero que debe tomarse en consideración, es que la Póliza de Seguro de Autos Clónico Livianos Particulares No. 022569150 /15622 cuyo asegurado es PEDRO ANICETO VANEGAS TORRES, presta cobertura temporal y material, de conformidad con los hechos y pretensiones, expuestos en el líbelo de la demanda. Frente a la cobertura temporal, debe señalarse que el hecho, esto es, el hurto del vehículo de placas UTS969 ocurrió el 06 de junio de 2022, es decir, acaeció dentro de la vigencia de la póliza comprendida entre el 27 de marzo de 2022 y el 26 de marzo de 2023. Aunado a ello, presta cobertura material en tanto ampara el hurto de mayor cuantía, pretensión que se endilga a la Aseguradora. 
Por otro lado, frente a la obligación indemnizatoria de la Compañía, debe indicarse que en este caso existe un informe del Instituto Nacional de Investigación y Prevención de Fraude - INIF, elaborado por solicitud de la Compañía, en el que se concluyó que las circunstancias de tiempo, modo y lugar posiblemente si se presentaron, lo que resulta desfavorable para los intereses de la Aseguradora, razón por la cual no fue aportado al proceso. En ese sentido existiría obligación condicional de la Compañía de pagar el siniestro con cargo al amparo de hurto de mayor cuantía. No obstante, la contingencia se califica como remota, por cuanto de acuerdo con el acervo probatorio que obra en el expediente se evidencia que el demandante no es el propietario del vehículo de placas UTS969 y en consecuencia no es su patrimonio el que se está viendo afectado, por tanto, si no existe una real afectación es imposible imponer obligación alguna porque deviene en falta de legitimación en la causa por activa. En todo caso, en el asunto de referencia también existe reticencia por parte del asegurado, el cual omitió informar a la Compañia que para la fecha en que se tómo el seguro, el vehículo habia sido objeto de compraventa.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</si>
</sst>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Normal="100" workbookViewId="0">
      <selection activeCell="B25" sqref="B25:C2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6" t="s">
        <v>0</v>
      </c>
      <c r="B1" s="46"/>
      <c r="C1" s="46"/>
    </row>
    <row r="2" spans="1:3" ht="14.5" customHeight="1" x14ac:dyDescent="0.35">
      <c r="A2" s="5" t="s">
        <v>1</v>
      </c>
      <c r="B2" s="50" t="s">
        <v>157</v>
      </c>
      <c r="C2" s="51"/>
    </row>
    <row r="3" spans="1:3" ht="14.5" customHeight="1" x14ac:dyDescent="0.35">
      <c r="A3" s="5" t="s">
        <v>2</v>
      </c>
      <c r="B3" s="52" t="s">
        <v>158</v>
      </c>
      <c r="C3" s="53"/>
    </row>
    <row r="4" spans="1:3" ht="14.5" customHeight="1" x14ac:dyDescent="0.35">
      <c r="A4" s="5" t="s">
        <v>3</v>
      </c>
      <c r="B4" s="52" t="s">
        <v>159</v>
      </c>
      <c r="C4" s="53"/>
    </row>
    <row r="5" spans="1:3" ht="14.5" customHeight="1" x14ac:dyDescent="0.35">
      <c r="A5" s="5" t="s">
        <v>4</v>
      </c>
      <c r="B5" s="52" t="s">
        <v>160</v>
      </c>
      <c r="C5" s="53"/>
    </row>
    <row r="6" spans="1:3" ht="14.5" customHeight="1" x14ac:dyDescent="0.35">
      <c r="A6" s="5" t="s">
        <v>5</v>
      </c>
      <c r="B6" s="47" t="s">
        <v>122</v>
      </c>
      <c r="C6" s="47"/>
    </row>
    <row r="7" spans="1:3" ht="14.5" customHeight="1" x14ac:dyDescent="0.35">
      <c r="A7" s="44" t="s">
        <v>6</v>
      </c>
      <c r="B7" s="48" t="s">
        <v>131</v>
      </c>
      <c r="C7" s="49"/>
    </row>
    <row r="8" spans="1:3" ht="14.5" customHeight="1" x14ac:dyDescent="0.35">
      <c r="A8" s="27" t="s">
        <v>138</v>
      </c>
      <c r="B8" s="47" t="s">
        <v>161</v>
      </c>
      <c r="C8" s="47"/>
    </row>
    <row r="9" spans="1:3" ht="14.5" customHeight="1" x14ac:dyDescent="0.35">
      <c r="A9" s="27" t="s">
        <v>132</v>
      </c>
      <c r="B9" s="47" t="s">
        <v>162</v>
      </c>
      <c r="C9" s="47"/>
    </row>
    <row r="10" spans="1:3" ht="14.5" customHeight="1" x14ac:dyDescent="0.35">
      <c r="A10" s="27" t="s">
        <v>7</v>
      </c>
      <c r="B10" s="47" t="s">
        <v>162</v>
      </c>
      <c r="C10" s="47"/>
    </row>
    <row r="11" spans="1:3" ht="14.5" customHeight="1" x14ac:dyDescent="0.35">
      <c r="A11" s="28" t="s">
        <v>8</v>
      </c>
      <c r="B11" s="47" t="s">
        <v>162</v>
      </c>
      <c r="C11" s="47"/>
    </row>
    <row r="12" spans="1:3" ht="14.5" customHeight="1" x14ac:dyDescent="0.35">
      <c r="A12" s="5" t="s">
        <v>9</v>
      </c>
      <c r="B12" s="47" t="s">
        <v>162</v>
      </c>
      <c r="C12" s="47"/>
    </row>
    <row r="13" spans="1:3" ht="14.5" customHeight="1" x14ac:dyDescent="0.35">
      <c r="A13" s="5" t="s">
        <v>10</v>
      </c>
      <c r="B13" s="47" t="s">
        <v>162</v>
      </c>
      <c r="C13" s="47"/>
    </row>
    <row r="14" spans="1:3" ht="14.5" customHeight="1" x14ac:dyDescent="0.35">
      <c r="A14" s="5" t="s">
        <v>11</v>
      </c>
      <c r="B14" s="47" t="s">
        <v>162</v>
      </c>
      <c r="C14" s="47"/>
    </row>
    <row r="15" spans="1:3" ht="14.5" customHeight="1" x14ac:dyDescent="0.35">
      <c r="A15" s="5" t="s">
        <v>145</v>
      </c>
      <c r="B15" s="47" t="s">
        <v>162</v>
      </c>
      <c r="C15" s="47"/>
    </row>
    <row r="16" spans="1:3" ht="14.5" customHeight="1" x14ac:dyDescent="0.35">
      <c r="A16" s="5" t="s">
        <v>12</v>
      </c>
      <c r="B16" s="47" t="s">
        <v>162</v>
      </c>
      <c r="C16" s="47"/>
    </row>
    <row r="17" spans="1:3" ht="14.5" customHeight="1" x14ac:dyDescent="0.35">
      <c r="A17" s="5" t="s">
        <v>13</v>
      </c>
      <c r="B17" s="47" t="s">
        <v>162</v>
      </c>
      <c r="C17" s="47"/>
    </row>
    <row r="18" spans="1:3" ht="14.5" customHeight="1" x14ac:dyDescent="0.35">
      <c r="A18" s="5" t="s">
        <v>15</v>
      </c>
      <c r="B18" s="47" t="s">
        <v>162</v>
      </c>
      <c r="C18" s="47"/>
    </row>
    <row r="19" spans="1:3" ht="14.5" customHeight="1" x14ac:dyDescent="0.35">
      <c r="A19" s="5" t="s">
        <v>16</v>
      </c>
      <c r="B19" s="47" t="s">
        <v>162</v>
      </c>
      <c r="C19" s="47"/>
    </row>
    <row r="20" spans="1:3" ht="14.5" customHeight="1" x14ac:dyDescent="0.35">
      <c r="A20" s="5" t="s">
        <v>133</v>
      </c>
      <c r="B20" s="47" t="s">
        <v>162</v>
      </c>
      <c r="C20" s="47"/>
    </row>
    <row r="21" spans="1:3" ht="14.5" customHeight="1" x14ac:dyDescent="0.35">
      <c r="A21" s="5" t="s">
        <v>17</v>
      </c>
      <c r="B21" s="47" t="s">
        <v>162</v>
      </c>
      <c r="C21" s="47"/>
    </row>
    <row r="22" spans="1:3" ht="14.5" customHeight="1" x14ac:dyDescent="0.35">
      <c r="A22" s="43" t="s">
        <v>19</v>
      </c>
      <c r="B22" s="62">
        <v>44718</v>
      </c>
      <c r="C22" s="63"/>
    </row>
    <row r="23" spans="1:3" ht="14.5" customHeight="1" x14ac:dyDescent="0.35">
      <c r="A23" s="27" t="s">
        <v>20</v>
      </c>
      <c r="B23" s="61">
        <v>45006</v>
      </c>
      <c r="C23" s="61"/>
    </row>
    <row r="24" spans="1:3" ht="14.5" customHeight="1" x14ac:dyDescent="0.35">
      <c r="A24" s="27" t="s">
        <v>21</v>
      </c>
      <c r="B24" s="61">
        <v>45043</v>
      </c>
      <c r="C24" s="61"/>
    </row>
    <row r="25" spans="1:3" x14ac:dyDescent="0.35">
      <c r="A25" s="54" t="s">
        <v>147</v>
      </c>
      <c r="B25" s="60" t="s">
        <v>163</v>
      </c>
      <c r="C25" s="45"/>
    </row>
    <row r="26" spans="1:3" x14ac:dyDescent="0.35">
      <c r="A26" s="54"/>
      <c r="B26" s="45"/>
      <c r="C26" s="45"/>
    </row>
    <row r="27" spans="1:3" ht="100.5" customHeight="1" x14ac:dyDescent="0.35">
      <c r="A27" s="54"/>
      <c r="B27" s="45"/>
      <c r="C27" s="45"/>
    </row>
    <row r="28" spans="1:3" x14ac:dyDescent="0.35">
      <c r="A28" s="27" t="s">
        <v>23</v>
      </c>
      <c r="B28" s="45" t="s">
        <v>164</v>
      </c>
      <c r="C28" s="45"/>
    </row>
    <row r="29" spans="1:3" x14ac:dyDescent="0.35">
      <c r="A29" s="27" t="s">
        <v>24</v>
      </c>
      <c r="B29" s="57">
        <v>19417792</v>
      </c>
      <c r="C29" s="45"/>
    </row>
    <row r="30" spans="1:3" x14ac:dyDescent="0.35">
      <c r="A30" s="43" t="s">
        <v>25</v>
      </c>
      <c r="B30" s="56" t="s">
        <v>165</v>
      </c>
      <c r="C30" s="56"/>
    </row>
    <row r="31" spans="1:3" x14ac:dyDescent="0.35">
      <c r="A31" s="27" t="s">
        <v>134</v>
      </c>
      <c r="B31" s="45" t="s">
        <v>166</v>
      </c>
      <c r="C31" s="45"/>
    </row>
    <row r="32" spans="1:3" x14ac:dyDescent="0.35">
      <c r="A32" s="27" t="s">
        <v>26</v>
      </c>
      <c r="B32" s="58">
        <v>45204</v>
      </c>
      <c r="C32" s="59"/>
    </row>
    <row r="33" spans="1:3" x14ac:dyDescent="0.35">
      <c r="A33" s="5" t="s">
        <v>27</v>
      </c>
      <c r="B33" s="55">
        <v>45352</v>
      </c>
      <c r="C33" s="55"/>
    </row>
    <row r="34" spans="1:3" ht="43.5" x14ac:dyDescent="0.35">
      <c r="A34" s="5" t="s">
        <v>135</v>
      </c>
      <c r="B34" s="55">
        <v>45369</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3" t="s">
        <v>28</v>
      </c>
      <c r="B1" s="83"/>
      <c r="C1" s="83"/>
    </row>
    <row r="2" spans="1:3" ht="15.75" customHeight="1" x14ac:dyDescent="0.35">
      <c r="A2" s="20" t="s">
        <v>29</v>
      </c>
      <c r="B2" s="73" t="s">
        <v>169</v>
      </c>
      <c r="C2" s="74"/>
    </row>
    <row r="3" spans="1:3" s="2" customFormat="1" x14ac:dyDescent="0.35">
      <c r="A3" s="5" t="s">
        <v>1</v>
      </c>
      <c r="B3" s="47" t="str">
        <f>'AUTOS  NOTA 322'!B2:C2</f>
        <v>110014189040-2024-00172-00</v>
      </c>
      <c r="C3" s="47"/>
    </row>
    <row r="4" spans="1:3" s="2" customFormat="1" x14ac:dyDescent="0.35">
      <c r="A4" s="5" t="s">
        <v>2</v>
      </c>
      <c r="B4" s="47" t="str">
        <f>'AUTOS  NOTA 322'!B3:C3</f>
        <v>JUZGADO 40 DE PEQUEÑAS CAUSAS Y COMPETENCIA MÚLTIPLE DE BOGOTÁ</v>
      </c>
      <c r="C4" s="47"/>
    </row>
    <row r="5" spans="1:3" s="2" customFormat="1" x14ac:dyDescent="0.35">
      <c r="A5" s="5" t="s">
        <v>3</v>
      </c>
      <c r="B5" s="47" t="str">
        <f>'AUTOS  NOTA 322'!B4:C4</f>
        <v>ALLIANZ SEGUROS S.A.</v>
      </c>
      <c r="C5" s="47"/>
    </row>
    <row r="6" spans="1:3" s="2" customFormat="1" x14ac:dyDescent="0.35">
      <c r="A6" s="5" t="s">
        <v>4</v>
      </c>
      <c r="B6" s="47" t="str">
        <f>'AUTOS  NOTA 322'!B5:C5</f>
        <v>LUIS SEBASTIAN MORENO SOLANO</v>
      </c>
      <c r="C6" s="47"/>
    </row>
    <row r="7" spans="1:3" s="2" customFormat="1" x14ac:dyDescent="0.35">
      <c r="A7" s="5" t="s">
        <v>5</v>
      </c>
      <c r="B7" s="47" t="str">
        <f>'AUTOS  NOTA 322'!B6:C6</f>
        <v>DEMANDA DIRECTA</v>
      </c>
      <c r="C7" s="47"/>
    </row>
    <row r="8" spans="1:3" s="2" customFormat="1" x14ac:dyDescent="0.35">
      <c r="A8" s="30" t="s">
        <v>119</v>
      </c>
      <c r="B8" s="47" t="str">
        <f>'AUTOS  NOTA 322'!B7:C8</f>
        <v>N/A SUSTRACCIÓN - HURTO DE VEHICULO</v>
      </c>
      <c r="C8" s="47"/>
    </row>
    <row r="9" spans="1:3" x14ac:dyDescent="0.35">
      <c r="A9" s="20" t="s">
        <v>30</v>
      </c>
      <c r="B9" s="47" t="s">
        <v>167</v>
      </c>
      <c r="C9" s="47"/>
    </row>
    <row r="10" spans="1:3" x14ac:dyDescent="0.35">
      <c r="A10" s="20" t="s">
        <v>22</v>
      </c>
      <c r="B10" s="47" t="s">
        <v>131</v>
      </c>
      <c r="C10" s="47"/>
    </row>
    <row r="11" spans="1:3" x14ac:dyDescent="0.35">
      <c r="A11" s="20" t="s">
        <v>31</v>
      </c>
      <c r="B11" s="66">
        <v>28500000</v>
      </c>
      <c r="C11" s="67"/>
    </row>
    <row r="12" spans="1:3" x14ac:dyDescent="0.35">
      <c r="A12" s="20" t="s">
        <v>137</v>
      </c>
      <c r="B12" s="66">
        <v>0</v>
      </c>
      <c r="C12" s="67"/>
    </row>
    <row r="13" spans="1:3" x14ac:dyDescent="0.35">
      <c r="A13" s="20" t="s">
        <v>32</v>
      </c>
      <c r="B13" s="52"/>
      <c r="C13" s="53"/>
    </row>
    <row r="14" spans="1:3" x14ac:dyDescent="0.35">
      <c r="A14" s="20" t="s">
        <v>33</v>
      </c>
      <c r="B14" s="84" t="s">
        <v>168</v>
      </c>
      <c r="C14" s="47"/>
    </row>
    <row r="15" spans="1:3" x14ac:dyDescent="0.35">
      <c r="A15" s="20" t="s">
        <v>34</v>
      </c>
      <c r="B15" s="47" t="s">
        <v>35</v>
      </c>
      <c r="C15" s="47"/>
    </row>
    <row r="16" spans="1:3" x14ac:dyDescent="0.35">
      <c r="A16" s="20" t="s">
        <v>36</v>
      </c>
      <c r="B16" s="47" t="s">
        <v>35</v>
      </c>
      <c r="C16" s="47"/>
    </row>
    <row r="17" spans="1:3" x14ac:dyDescent="0.35">
      <c r="A17" s="70" t="s">
        <v>37</v>
      </c>
      <c r="B17" s="47" t="s">
        <v>38</v>
      </c>
      <c r="C17" s="47"/>
    </row>
    <row r="18" spans="1:3" x14ac:dyDescent="0.35">
      <c r="A18" s="71"/>
      <c r="B18" s="10" t="s">
        <v>39</v>
      </c>
      <c r="C18" s="10" t="s">
        <v>40</v>
      </c>
    </row>
    <row r="19" spans="1:3" x14ac:dyDescent="0.35">
      <c r="A19" s="71"/>
      <c r="B19" s="6" t="s">
        <v>144</v>
      </c>
      <c r="C19" s="6"/>
    </row>
    <row r="20" spans="1:3" x14ac:dyDescent="0.35">
      <c r="A20" s="71"/>
      <c r="B20" s="6"/>
      <c r="C20" s="6"/>
    </row>
    <row r="21" spans="1:3" x14ac:dyDescent="0.35">
      <c r="A21" s="72"/>
      <c r="B21" s="6"/>
      <c r="C21" s="6"/>
    </row>
    <row r="22" spans="1:3" x14ac:dyDescent="0.35">
      <c r="A22" s="20" t="s">
        <v>41</v>
      </c>
      <c r="B22" s="47"/>
      <c r="C22" s="47"/>
    </row>
    <row r="23" spans="1:3" x14ac:dyDescent="0.35">
      <c r="A23" s="20" t="s">
        <v>42</v>
      </c>
      <c r="B23" s="73"/>
      <c r="C23" s="74"/>
    </row>
    <row r="24" spans="1:3" x14ac:dyDescent="0.35">
      <c r="A24" s="20" t="s">
        <v>43</v>
      </c>
      <c r="B24" s="47" t="s">
        <v>97</v>
      </c>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75" t="s">
        <v>48</v>
      </c>
      <c r="B28" s="75"/>
      <c r="C28" s="75"/>
    </row>
    <row r="29" spans="1:3" x14ac:dyDescent="0.35">
      <c r="A29" s="68" t="s">
        <v>49</v>
      </c>
      <c r="B29" s="69"/>
      <c r="C29" s="11"/>
    </row>
    <row r="30" spans="1:3" x14ac:dyDescent="0.35">
      <c r="A30" s="68" t="s">
        <v>50</v>
      </c>
      <c r="B30" s="69"/>
      <c r="C30" s="11"/>
    </row>
    <row r="31" spans="1:3" x14ac:dyDescent="0.35">
      <c r="A31" s="68" t="s">
        <v>51</v>
      </c>
      <c r="B31" s="69"/>
      <c r="C31" s="12"/>
    </row>
    <row r="32" spans="1:3" x14ac:dyDescent="0.35">
      <c r="A32" s="68" t="s">
        <v>52</v>
      </c>
      <c r="B32" s="69"/>
      <c r="C32" s="11"/>
    </row>
    <row r="33" spans="1:3" x14ac:dyDescent="0.35">
      <c r="A33" s="68" t="s">
        <v>53</v>
      </c>
      <c r="B33" s="69"/>
      <c r="C33" s="11"/>
    </row>
    <row r="34" spans="1:3" x14ac:dyDescent="0.35">
      <c r="A34" s="68" t="s">
        <v>54</v>
      </c>
      <c r="B34" s="69"/>
      <c r="C34" s="13"/>
    </row>
    <row r="35" spans="1:3" x14ac:dyDescent="0.35">
      <c r="A35" s="64" t="s">
        <v>55</v>
      </c>
      <c r="B35" s="65"/>
      <c r="C35" s="14"/>
    </row>
    <row r="36" spans="1:3" x14ac:dyDescent="0.35">
      <c r="A36" s="64" t="s">
        <v>56</v>
      </c>
      <c r="B36" s="65"/>
      <c r="C36" s="15"/>
    </row>
    <row r="37" spans="1:3" x14ac:dyDescent="0.35">
      <c r="A37" s="76" t="s">
        <v>57</v>
      </c>
      <c r="B37" s="77"/>
      <c r="C37" s="15"/>
    </row>
    <row r="38" spans="1:3" x14ac:dyDescent="0.35">
      <c r="A38" s="78"/>
      <c r="B38" s="79"/>
      <c r="C38" s="15"/>
    </row>
    <row r="39" spans="1:3" x14ac:dyDescent="0.35">
      <c r="A39" s="80"/>
      <c r="B39" s="81"/>
      <c r="C39" s="15"/>
    </row>
    <row r="40" spans="1:3" x14ac:dyDescent="0.35">
      <c r="A40" s="82" t="s">
        <v>58</v>
      </c>
      <c r="B40" s="82"/>
      <c r="C40" s="82"/>
    </row>
    <row r="41" spans="1:3" x14ac:dyDescent="0.35">
      <c r="A41" s="17" t="s">
        <v>59</v>
      </c>
      <c r="B41" s="18"/>
      <c r="C41" s="15"/>
    </row>
    <row r="42" spans="1:3" x14ac:dyDescent="0.35">
      <c r="A42" s="64" t="s">
        <v>60</v>
      </c>
      <c r="B42" s="65"/>
      <c r="C42" s="15"/>
    </row>
    <row r="43" spans="1:3" x14ac:dyDescent="0.35">
      <c r="A43" s="64" t="s">
        <v>61</v>
      </c>
      <c r="B43" s="65"/>
      <c r="C43" s="15"/>
    </row>
    <row r="44" spans="1:3" x14ac:dyDescent="0.35">
      <c r="A44" s="17" t="s">
        <v>62</v>
      </c>
      <c r="B44" s="18"/>
      <c r="C44" s="15"/>
    </row>
    <row r="45" spans="1:3" x14ac:dyDescent="0.35">
      <c r="A45" s="17" t="s">
        <v>63</v>
      </c>
      <c r="B45" s="18"/>
      <c r="C45" s="15"/>
    </row>
    <row r="46" spans="1:3" x14ac:dyDescent="0.35">
      <c r="A46" s="64" t="s">
        <v>64</v>
      </c>
      <c r="B46" s="65"/>
      <c r="C46" s="15"/>
    </row>
    <row r="47" spans="1:3" x14ac:dyDescent="0.35">
      <c r="A47" s="17" t="s">
        <v>65</v>
      </c>
      <c r="B47" s="16"/>
      <c r="C47" s="15"/>
    </row>
    <row r="48" spans="1:3" x14ac:dyDescent="0.35">
      <c r="A48" s="64" t="s">
        <v>66</v>
      </c>
      <c r="B48" s="65"/>
      <c r="C48" s="15"/>
    </row>
    <row r="49" spans="1:3" x14ac:dyDescent="0.35">
      <c r="A49" s="64" t="s">
        <v>67</v>
      </c>
      <c r="B49" s="65"/>
      <c r="C49" s="15"/>
    </row>
    <row r="50" spans="1:3" x14ac:dyDescent="0.35">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20" zoomScaleNormal="120" workbookViewId="0">
      <selection activeCell="A41" sqref="A41"/>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83" t="s">
        <v>68</v>
      </c>
      <c r="B1" s="83"/>
      <c r="C1" s="83"/>
    </row>
    <row r="2" spans="1:9" ht="15" customHeight="1" x14ac:dyDescent="0.35">
      <c r="A2" s="34" t="s">
        <v>29</v>
      </c>
      <c r="B2" s="88" t="str">
        <f>'AUTOS NOTA 321'!B2:C2</f>
        <v>SINIESTRO 115022333 - LEGIS APJ32285</v>
      </c>
      <c r="C2" s="89"/>
    </row>
    <row r="3" spans="1:9" x14ac:dyDescent="0.35">
      <c r="A3" s="35" t="s">
        <v>1</v>
      </c>
      <c r="B3" s="103" t="str">
        <f>'AUTOS  NOTA 322'!B2:C2</f>
        <v>110014189040-2024-00172-00</v>
      </c>
      <c r="C3" s="103"/>
    </row>
    <row r="4" spans="1:9" x14ac:dyDescent="0.35">
      <c r="A4" s="35" t="s">
        <v>2</v>
      </c>
      <c r="B4" s="103" t="str">
        <f>'AUTOS  NOTA 322'!B3:C3</f>
        <v>JUZGADO 40 DE PEQUEÑAS CAUSAS Y COMPETENCIA MÚLTIPLE DE BOGOTÁ</v>
      </c>
      <c r="C4" s="103"/>
    </row>
    <row r="5" spans="1:9" x14ac:dyDescent="0.35">
      <c r="A5" s="35" t="s">
        <v>3</v>
      </c>
      <c r="B5" s="103" t="str">
        <f>'AUTOS  NOTA 322'!B4:C4</f>
        <v>ALLIANZ SEGUROS S.A.</v>
      </c>
      <c r="C5" s="103"/>
    </row>
    <row r="6" spans="1:9" ht="15" customHeight="1" x14ac:dyDescent="0.35">
      <c r="A6" s="35" t="s">
        <v>4</v>
      </c>
      <c r="B6" s="103" t="str">
        <f>'AUTOS  NOTA 322'!B5:C5</f>
        <v>LUIS SEBASTIAN MORENO SOLANO</v>
      </c>
      <c r="C6" s="103"/>
    </row>
    <row r="7" spans="1:9" x14ac:dyDescent="0.35">
      <c r="A7" s="35" t="s">
        <v>5</v>
      </c>
      <c r="B7" s="103" t="str">
        <f>'AUTOS  NOTA 322'!B6:C6</f>
        <v>DEMANDA DIRECTA</v>
      </c>
      <c r="C7" s="103"/>
    </row>
    <row r="8" spans="1:9" x14ac:dyDescent="0.35">
      <c r="A8" s="37" t="s">
        <v>119</v>
      </c>
      <c r="B8" s="103" t="str">
        <f>'AUTOS  NOTA 322'!B7:C8</f>
        <v>N/A SUSTRACCIÓN - HURTO DE VEHICULO</v>
      </c>
      <c r="C8" s="103"/>
    </row>
    <row r="9" spans="1:9" ht="29" x14ac:dyDescent="0.35">
      <c r="A9" s="35" t="s">
        <v>69</v>
      </c>
      <c r="B9" s="101">
        <f>SUM(C11,C12,C14,C15,C17)</f>
        <v>28500000</v>
      </c>
      <c r="C9" s="102"/>
    </row>
    <row r="10" spans="1:9" x14ac:dyDescent="0.35">
      <c r="A10" s="104" t="s">
        <v>70</v>
      </c>
      <c r="B10" s="93" t="s">
        <v>71</v>
      </c>
      <c r="C10" s="94"/>
    </row>
    <row r="11" spans="1:9" x14ac:dyDescent="0.35">
      <c r="A11" s="104"/>
      <c r="B11" s="36" t="s">
        <v>170</v>
      </c>
      <c r="C11" s="31">
        <v>28500000</v>
      </c>
    </row>
    <row r="12" spans="1:9" x14ac:dyDescent="0.35">
      <c r="A12" s="104"/>
      <c r="B12" s="36" t="s">
        <v>73</v>
      </c>
      <c r="C12" s="31"/>
    </row>
    <row r="13" spans="1:9" x14ac:dyDescent="0.35">
      <c r="A13" s="104"/>
      <c r="B13" s="93" t="s">
        <v>74</v>
      </c>
      <c r="C13" s="94"/>
    </row>
    <row r="14" spans="1:9" x14ac:dyDescent="0.35">
      <c r="A14" s="104"/>
      <c r="B14" s="36" t="s">
        <v>116</v>
      </c>
      <c r="C14" s="39"/>
    </row>
    <row r="15" spans="1:9" x14ac:dyDescent="0.35">
      <c r="A15" s="104"/>
      <c r="B15" s="36" t="s">
        <v>117</v>
      </c>
      <c r="C15" s="39"/>
      <c r="E15" t="s">
        <v>75</v>
      </c>
      <c r="F15" s="22">
        <v>0.7</v>
      </c>
    </row>
    <row r="16" spans="1:9" x14ac:dyDescent="0.35">
      <c r="A16" s="104"/>
      <c r="B16" s="93" t="s">
        <v>76</v>
      </c>
      <c r="C16" s="94"/>
      <c r="E16" t="s">
        <v>77</v>
      </c>
      <c r="F16" s="23">
        <v>0.3</v>
      </c>
      <c r="I16" s="25"/>
    </row>
    <row r="17" spans="1:9" x14ac:dyDescent="0.35">
      <c r="A17" s="104"/>
      <c r="B17" s="36"/>
      <c r="C17" s="40"/>
      <c r="F17" s="26"/>
      <c r="I17" s="25"/>
    </row>
    <row r="18" spans="1:9" ht="23.25" customHeight="1" x14ac:dyDescent="0.35">
      <c r="A18" s="38" t="s">
        <v>78</v>
      </c>
      <c r="B18" s="88" t="s">
        <v>79</v>
      </c>
      <c r="C18" s="89"/>
    </row>
    <row r="19" spans="1:9" ht="58" x14ac:dyDescent="0.35">
      <c r="A19" s="35" t="s">
        <v>80</v>
      </c>
      <c r="B19" s="95" t="s">
        <v>173</v>
      </c>
      <c r="C19" s="96"/>
    </row>
    <row r="20" spans="1:9" ht="15" customHeight="1" x14ac:dyDescent="0.35">
      <c r="A20" s="21" t="s">
        <v>81</v>
      </c>
      <c r="B20" s="90">
        <f>((C22+C23+C25+C26+C30+C28+C32+C34+C29+C33)-C37)*C36*C38</f>
        <v>28500000</v>
      </c>
      <c r="C20" s="90"/>
    </row>
    <row r="21" spans="1:9" x14ac:dyDescent="0.35">
      <c r="A21" s="7" t="s">
        <v>82</v>
      </c>
      <c r="B21" s="97" t="s">
        <v>71</v>
      </c>
      <c r="C21" s="98"/>
    </row>
    <row r="22" spans="1:9" x14ac:dyDescent="0.35">
      <c r="A22" s="99"/>
      <c r="B22" s="36" t="s">
        <v>72</v>
      </c>
      <c r="C22" s="31">
        <v>0</v>
      </c>
    </row>
    <row r="23" spans="1:9" x14ac:dyDescent="0.35">
      <c r="A23" s="100"/>
      <c r="B23" s="36" t="s">
        <v>73</v>
      </c>
      <c r="C23" s="31">
        <v>0</v>
      </c>
    </row>
    <row r="24" spans="1:9" x14ac:dyDescent="0.35">
      <c r="A24" s="100"/>
      <c r="B24" s="93" t="s">
        <v>74</v>
      </c>
      <c r="C24" s="94"/>
    </row>
    <row r="25" spans="1:9" x14ac:dyDescent="0.35">
      <c r="A25" s="100"/>
      <c r="B25" s="36" t="s">
        <v>116</v>
      </c>
      <c r="C25" s="31">
        <v>0</v>
      </c>
    </row>
    <row r="26" spans="1:9" ht="29" customHeight="1" x14ac:dyDescent="0.35">
      <c r="A26" s="100"/>
      <c r="B26" s="36" t="s">
        <v>118</v>
      </c>
      <c r="C26" s="31">
        <v>0</v>
      </c>
    </row>
    <row r="27" spans="1:9" x14ac:dyDescent="0.35">
      <c r="A27" s="100"/>
      <c r="B27" s="93" t="s">
        <v>148</v>
      </c>
      <c r="C27" s="94"/>
    </row>
    <row r="28" spans="1:9" x14ac:dyDescent="0.35">
      <c r="A28" s="100"/>
      <c r="B28" s="36" t="s">
        <v>156</v>
      </c>
      <c r="C28" s="31">
        <v>0</v>
      </c>
    </row>
    <row r="29" spans="1:9" x14ac:dyDescent="0.35">
      <c r="A29" s="100"/>
      <c r="B29" s="36" t="s">
        <v>72</v>
      </c>
      <c r="C29" s="31">
        <v>0</v>
      </c>
    </row>
    <row r="30" spans="1:9" x14ac:dyDescent="0.35">
      <c r="A30" s="100"/>
      <c r="B30" s="36" t="s">
        <v>73</v>
      </c>
      <c r="C30" s="31">
        <v>0</v>
      </c>
    </row>
    <row r="31" spans="1:9" x14ac:dyDescent="0.35">
      <c r="A31" s="100"/>
      <c r="B31" s="93" t="s">
        <v>149</v>
      </c>
      <c r="C31" s="94"/>
    </row>
    <row r="32" spans="1:9" x14ac:dyDescent="0.35">
      <c r="A32" s="100"/>
      <c r="B32" s="36" t="s">
        <v>131</v>
      </c>
      <c r="C32" s="31">
        <v>28500000</v>
      </c>
    </row>
    <row r="33" spans="1:3" x14ac:dyDescent="0.35">
      <c r="A33" s="100"/>
      <c r="B33" s="36" t="s">
        <v>72</v>
      </c>
      <c r="C33" s="31">
        <v>0</v>
      </c>
    </row>
    <row r="34" spans="1:3" x14ac:dyDescent="0.35">
      <c r="A34" s="100"/>
      <c r="B34" s="36" t="s">
        <v>73</v>
      </c>
      <c r="C34" s="31"/>
    </row>
    <row r="35" spans="1:3" x14ac:dyDescent="0.35">
      <c r="A35" s="100"/>
      <c r="B35" s="93" t="s">
        <v>136</v>
      </c>
      <c r="C35" s="94"/>
    </row>
    <row r="36" spans="1:3" x14ac:dyDescent="0.35">
      <c r="A36" s="100"/>
      <c r="B36" s="36" t="s">
        <v>152</v>
      </c>
      <c r="C36" s="32">
        <v>1</v>
      </c>
    </row>
    <row r="37" spans="1:3" x14ac:dyDescent="0.35">
      <c r="A37" s="100"/>
      <c r="B37" s="36" t="s">
        <v>137</v>
      </c>
      <c r="C37" s="33">
        <v>0</v>
      </c>
    </row>
    <row r="38" spans="1:3" x14ac:dyDescent="0.35">
      <c r="A38" s="100"/>
      <c r="B38" s="36" t="s">
        <v>155</v>
      </c>
      <c r="C38" s="32">
        <v>1</v>
      </c>
    </row>
    <row r="39" spans="1:3" x14ac:dyDescent="0.35">
      <c r="A39" s="24" t="s">
        <v>83</v>
      </c>
      <c r="B39" s="90">
        <f>IFERROR(B20*(VLOOKUP(B18,E15:F17,2,0)),16666)</f>
        <v>16666</v>
      </c>
      <c r="C39" s="90"/>
    </row>
    <row r="40" spans="1:3" ht="93" customHeight="1" x14ac:dyDescent="0.35">
      <c r="A40" s="35" t="s">
        <v>150</v>
      </c>
      <c r="B40" s="91" t="s">
        <v>171</v>
      </c>
      <c r="C40" s="92"/>
    </row>
    <row r="41" spans="1:3" ht="211.5" customHeight="1" x14ac:dyDescent="0.35">
      <c r="A41" s="35" t="s">
        <v>84</v>
      </c>
      <c r="B41" s="86" t="s">
        <v>172</v>
      </c>
      <c r="C41" s="87"/>
    </row>
    <row r="42" spans="1:3" ht="26" customHeight="1" x14ac:dyDescent="0.35">
      <c r="A42" s="42" t="s">
        <v>141</v>
      </c>
      <c r="B42" s="42"/>
      <c r="C42" s="42"/>
    </row>
    <row r="43" spans="1:3" x14ac:dyDescent="0.35">
      <c r="A43" s="41" t="s">
        <v>142</v>
      </c>
      <c r="B43" s="85"/>
      <c r="C43" s="85"/>
    </row>
    <row r="44" spans="1:3" ht="41" customHeight="1" x14ac:dyDescent="0.35">
      <c r="A44" s="41" t="s">
        <v>140</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3" t="s">
        <v>85</v>
      </c>
      <c r="B1" s="83"/>
      <c r="C1" s="83"/>
    </row>
    <row r="2" spans="1:3" x14ac:dyDescent="0.35">
      <c r="A2" s="20" t="s">
        <v>29</v>
      </c>
      <c r="B2" s="73" t="str">
        <f>'AUTOS NOTA 324'!B2:C2</f>
        <v>SINIESTRO 115022333 - LEGIS APJ32285</v>
      </c>
      <c r="C2" s="74"/>
    </row>
    <row r="3" spans="1:3" x14ac:dyDescent="0.35">
      <c r="A3" s="5" t="s">
        <v>1</v>
      </c>
      <c r="B3" s="47" t="str">
        <f>'AUTOS  NOTA 322'!B2:C2</f>
        <v>110014189040-2024-00172-00</v>
      </c>
      <c r="C3" s="47"/>
    </row>
    <row r="4" spans="1:3" x14ac:dyDescent="0.35">
      <c r="A4" s="5" t="s">
        <v>2</v>
      </c>
      <c r="B4" s="47" t="str">
        <f>'AUTOS  NOTA 322'!B3:C3</f>
        <v>JUZGADO 40 DE PEQUEÑAS CAUSAS Y COMPETENCIA MÚLTIPLE DE BOGOTÁ</v>
      </c>
      <c r="C4" s="47"/>
    </row>
    <row r="5" spans="1:3" x14ac:dyDescent="0.35">
      <c r="A5" s="5" t="s">
        <v>3</v>
      </c>
      <c r="B5" s="47" t="str">
        <f>'AUTOS  NOTA 322'!B4:C4</f>
        <v>ALLIANZ SEGUROS S.A.</v>
      </c>
      <c r="C5" s="47"/>
    </row>
    <row r="6" spans="1:3" ht="15" customHeight="1" x14ac:dyDescent="0.35">
      <c r="A6" s="5" t="s">
        <v>4</v>
      </c>
      <c r="B6" s="47" t="str">
        <f>'AUTOS  NOTA 322'!B5:C5</f>
        <v>LUIS SEBASTIAN MORENO SOLANO</v>
      </c>
      <c r="C6" s="47"/>
    </row>
    <row r="7" spans="1:3" ht="15" customHeight="1" x14ac:dyDescent="0.35">
      <c r="A7" s="5" t="s">
        <v>5</v>
      </c>
      <c r="B7" s="47" t="str">
        <f>'AUTOS  NOTA 322'!B6:C6</f>
        <v>DEMANDA DIRECTA</v>
      </c>
      <c r="C7" s="47"/>
    </row>
    <row r="8" spans="1:3" ht="15" customHeight="1" x14ac:dyDescent="0.35">
      <c r="A8" s="30" t="s">
        <v>119</v>
      </c>
      <c r="B8" s="47" t="str">
        <f>'AUTOS  NOTA 322'!B7:C8</f>
        <v>N/A SUSTRACCIÓN - HURTO DE VEHICULO</v>
      </c>
      <c r="C8" s="47"/>
    </row>
    <row r="9" spans="1:3" ht="19" customHeight="1" x14ac:dyDescent="0.35">
      <c r="A9" s="5" t="s">
        <v>120</v>
      </c>
      <c r="B9" s="47"/>
      <c r="C9" s="47"/>
    </row>
    <row r="10" spans="1:3" x14ac:dyDescent="0.35">
      <c r="A10" s="7" t="s">
        <v>82</v>
      </c>
      <c r="B10" s="107">
        <f>'AUTOS NOTA 324'!B20:C20</f>
        <v>28500000</v>
      </c>
      <c r="C10" s="107"/>
    </row>
    <row r="11" spans="1:3" x14ac:dyDescent="0.35">
      <c r="A11" s="7" t="s">
        <v>139</v>
      </c>
      <c r="B11" s="108">
        <f>'AUTOS NOTA 324'!B39:C39</f>
        <v>16666</v>
      </c>
      <c r="C11" s="47"/>
    </row>
    <row r="12" spans="1:3" ht="29" x14ac:dyDescent="0.35">
      <c r="A12" s="7" t="s">
        <v>86</v>
      </c>
      <c r="B12" s="105"/>
      <c r="C12" s="106"/>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2024-03-26T14:57:25Z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