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04"/>
  <workbookPr codeName="ThisWorkbook"/>
  <mc:AlternateContent xmlns:mc="http://schemas.openxmlformats.org/markup-compatibility/2006">
    <mc:Choice Requires="x15">
      <x15ac:absPath xmlns:x15ac="http://schemas.microsoft.com/office/spreadsheetml/2010/11/ac" url="C:\Users\llengua\Desktop\OneDrive_1_5-6-2024\"/>
    </mc:Choice>
  </mc:AlternateContent>
  <xr:revisionPtr revIDLastSave="2" documentId="13_ncr:1_{E80DF762-66F7-4C84-905C-59BC39982B0C}" xr6:coauthVersionLast="47" xr6:coauthVersionMax="47" xr10:uidLastSave="{2849D7CB-1455-4E32-BF6B-A34B01EB2C81}"/>
  <bookViews>
    <workbookView xWindow="-120" yWindow="-120" windowWidth="24240" windowHeight="13020" firstSheet="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<sst xmlns="http://schemas.openxmlformats.org/spreadsheetml/2006/main" count="194" uniqueCount="153">
  <si>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</si>
  <si>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</si>
  <si>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23001310500420230016000</t>
  </si>
  <si>
    <t>Juzgado</t>
  </si>
  <si>
    <t>4 LABORAL CIRCUITO MONTERÍA</t>
  </si>
  <si>
    <t>Demandado</t>
  </si>
  <si>
    <t>COLFONDOS Y OTRO</t>
  </si>
  <si>
    <t xml:space="preserve">Demandante </t>
  </si>
  <si>
    <t>MARIBEL DEL CARMEN PICO PETRO (C.C.: 34.971.813)</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</si>
  <si>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</si>
  <si>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</si>
  <si>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</si>
  <si>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</si>
  <si>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</si>
  <si>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</si>
  <si>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</si>
  <si>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</si>
  <si>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</si>
  <si>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</si>
  <si>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MARIBEL (C.C.: 34.971.813); ESTUVO AFILIADA A LA CAJA DE PREVISIÓN SOCIAL DESDE 1987, QUE GOZA DE UN BONO PENSIONAL TIPO B CON FECHA DE REDENCIÓN NORMAL DEL 03/03/2015. QUE FUETRASLADADA AL RAIS ADMINISTRDO POR COLFONDOS EL 23/11/1995 SIN SU CONSENTIMIENTO. QUE LA ACTORA NUNCA RECIBIÓ ASESORÍA NI DOBLE ASESORÍA INTEGRALS OBRE POSIBILIDADAES Y RIESGOS EN CADA SISTEMA PENSIONAL Y QUE COFLONDOS PRENTENDIÍA CAPTAR NUEVOS CLIENTES SIN DAR MAYORES DETALLES Y SE INDUJO A LA ACTORA A PERMANECER EN UN FONDO PRIVADO. EL 27/04/2023 COLPENSIONES LE INDICÓ A LA DEMANDANTE QUE NO ERA PROCEDENTE LA SOLICITUD DE TRASLADO</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</si>
  <si>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</si>
  <si>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</si>
  <si>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</si>
  <si>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</si>
  <si>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</si>
  <si>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</si>
  <si>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</si>
  <si>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</si>
  <si>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</si>
  <si>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</si>
  <si>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</si>
  <si>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</si>
  <si>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</si>
  <si>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</si>
  <si>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</si>
  <si>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</si>
  <si>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31/05/2024 (notificacion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</si>
  <si>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</si>
  <si>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</si>
  <si>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</si>
  <si>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</si>
  <si>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</si>
  <si>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</si>
  <si>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</si>
  <si>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</si>
  <si>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</si>
  <si>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</si>
  <si>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</si>
  <si>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</si>
  <si>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</si>
  <si>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</si>
  <si>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</si>
  <si>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</si>
  <si>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</si>
  <si>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</si>
  <si>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</si>
  <si>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</si>
  <si>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</si>
  <si>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</si>
  <si>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</si>
  <si>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</si>
  <si>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</si>
  <si>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</si>
  <si>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</si>
  <si>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</si>
  <si>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</si>
  <si>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</si>
  <si>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</si>
  <si>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</si>
  <si>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</si>
  <si>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</si>
  <si>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</si>
  <si>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</si>
  <si>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</si>
  <si>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</si>
  <si>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</si>
  <si>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</si>
  <si>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</si>
  <si>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</si>
  <si>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</si>
  <si>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</si>
  <si>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</si>
  <si>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</si>
  <si>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</si>
  <si>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AJR1836</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</si>
  <si>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</si>
  <si>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</si>
  <si>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</si>
  <si>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</si>
  <si>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</si>
  <si>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</si>
  <si>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existe una falta de legitimación en la causa por pasiva de ALLIANZ COLOMBIA S.A., al no ser una compañía aseguradora autorizada para expedir pólizas previsionales de invalidez y sobrevivencia. 
Lo primero que debe tomarse en consideración es que COLFONDOS S.A. llamó en garantía a la compañía ALLIANZ COLOMBIA S.A. en virtud de la Póliza de Seguro Previsional No.02090000001 cuyo tomador es COLFONDOS S.A., y cuyo asegurado son los AFILIADOS Y/O BENEFICIARIOS, sin embargo, el llamamiento en garantía se realizó de forma errónea toda vez que ALLIANZ COLOMBIA S.A. no se encuentra autorizada por la Superintendencia financiera para explotar el ramo vida y, en consecuencia, expedir pólizas previsionales. En ese sentido, no existe obligación alguna a cargo de ALLIANZ COLOMBIA S.A. comoquiera que existe una falta de legitimación en la causa ya que no es la compañía que expidió la póliza de seguro previsional que hoy quiere hacer valer el apoderado de COLFONDOS S.A. como prueba en el proceso, sino que fue ALLIANZ SEGUROS DE VIDA S.A., compañía la cual se solicitó se integre a la litis. 
Por otro lado, frente a la responsabilidad de la AFP, se precisa que: (i) La demandante actualmente se encuentra vinculado al RAIS desde el 1/12/1995 hasta la fecha (ii) Las consecuencias de la ineficacia que se pretende en la demanda son frente a la afiliación al RAIS efectuado por la demandante y no guardan relación con el objeto social de ALLIANZ COLOMBIA S.A. (iii) Existe una falta de legitimación en la causa por pasiva ya que quien debe ser vinculada al proceso como llamada en garantía en virtud de la póliza de Seguro Previsional No.02090000001 es ALLIANZ SEGUROS DE VIDA S.A., y (iv) finalmente ALLIANZ COLOMBIA S.A. no está autorizada legal ni jurisprudencialmente para administrar los aportes y rendimientos de las cuentas individuales de los afiliados al Sistema General de Pensiones, y tampoco se encuentra autorizada por la Superintendencia Financiera para expedir pólizas previsionales. 
Lo esgrimido sin perjuicio del carácter contingente del proceso.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</si>
  <si>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</si>
  <si>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</si>
  <si>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</si>
  <si>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</si>
  <si>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</si>
  <si>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</si>
  <si>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</si>
  <si>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</si>
  <si>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 la afiliacion inicial al RAIS y consigo el traslado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</si>
  <si>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</si>
  <si>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A) Excepciones previas: 1) NO COMPRENDER LA DEMANDA TODOS LOS LITISCONSORTES NECESARIOS                                                                                                     B) Excepciones a la demanda: 1) FALTA DE LEGITIMACIÓN EN LA CAUSA POR PASIVA DE ALLIANZ COLOMBIA S.A., 2) COBRO DE LO NO DEBIDO Y ENRIQUECIMIENTO SIN JUSTA CAUSA, 3) PRESCRIPCIÓN, 4) GENÉRICA O INNOMINADA.                                                                                                                                        C) Excepciones al llamamiento: 1) FALTA DE LEGITIMACIÓN EN LA CAUSA POR PASIVA, 2) AL NO PROSPERAR LAS PRETENSIONES DEL LLAMAMIENTO EN GARANTÍA, LAS AGENCIAS EN DERECHO A FAVOR DE ALLIANZ SEGUROS DE VIDA S.A. DEBEN LIQUIDARSE POR UN VALOR IGUAL AL ASUMIDO QUE COMPENSE EL ESFUERZO REALIZADO Y LA AFECTACIÓN PATRIMONIAL QUE IMPLICÓ LA CAUSA., 3)  NO EXISTE PRUEBA ALGUNA QUE ENDILGUE RESPONSABILIDAD A CARGO DE MI REPRESENTADA ALLIANZ COLOMBIA S.A., CONFIGURANDOSE ASÍ UNA INEXISTECIA DE OBLIGACIÓN, 4) ALLIANZ SEGUROS DE VIDA S.A. Y ALLIANZ COLOMBIA S.A. SON ENTIDADES JURIDICAS DIFERENTES, 5) COBRO DE LO NO DEBIDO Y ENRIQUECIMIENTO SIN JUSTA CAUSA, 6) GENÉRICA O INNOMINADA</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</si>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</sst>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Normal="100" workbookViewId="0">
      <selection activeCell="B12" sqref="B12:C14"/>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v>35034</v>
      </c>
      <c r="C8" s="36"/>
    </row>
    <row r="9" spans="1:3">
      <c r="A9" s="5" t="s">
        <v>14</v>
      </c>
      <c r="B9" s="36" t="s">
        <v>12</v>
      </c>
      <c r="C9" s="36"/>
    </row>
    <row r="10" spans="1:3">
      <c r="A10" s="5" t="s">
        <v>15</v>
      </c>
      <c r="B10" s="36" t="s">
        <v>12</v>
      </c>
      <c r="C10" s="36"/>
    </row>
    <row r="11" spans="1:3" ht="23.25" customHeight="1">
      <c r="A11" s="5" t="s">
        <v>16</v>
      </c>
      <c r="B11" s="37" t="s">
        <v>17</v>
      </c>
      <c r="C11" s="38"/>
    </row>
    <row r="12" spans="1:3" ht="15" customHeight="1">
      <c r="A12" s="46" t="s">
        <v>18</v>
      </c>
      <c r="B12" s="40" t="s">
        <v>19</v>
      </c>
      <c r="C12" s="40"/>
    </row>
    <row r="13" spans="1:3" ht="30" customHeight="1">
      <c r="A13" s="46"/>
      <c r="B13" s="40"/>
      <c r="C13" s="40"/>
    </row>
    <row r="14" spans="1:3" ht="73.5" customHeight="1">
      <c r="A14" s="46"/>
      <c r="B14" s="40"/>
      <c r="C14" s="40"/>
    </row>
    <row r="15" spans="1:3" ht="30">
      <c r="A15" s="5" t="s">
        <v>20</v>
      </c>
      <c r="B15" s="49" t="s">
        <v>21</v>
      </c>
      <c r="C15" s="90"/>
    </row>
    <row r="16" spans="1:3" ht="33.75" customHeight="1">
      <c r="A16" s="50" t="s">
        <v>22</v>
      </c>
      <c r="B16" s="51" t="s">
        <v>23</v>
      </c>
      <c r="C16" s="51"/>
    </row>
    <row r="17" spans="1:3" ht="33.75" customHeight="1">
      <c r="A17" s="50"/>
      <c r="B17" s="11" t="s">
        <v>24</v>
      </c>
      <c r="C17" s="6"/>
    </row>
    <row r="18" spans="1:3" ht="33.75" customHeight="1">
      <c r="A18" s="50"/>
      <c r="B18" s="11" t="s">
        <v>25</v>
      </c>
      <c r="C18" s="6"/>
    </row>
    <row r="19" spans="1:3">
      <c r="A19" s="50"/>
      <c r="B19" s="52" t="s">
        <v>26</v>
      </c>
      <c r="C19" s="53"/>
    </row>
    <row r="20" spans="1:3">
      <c r="A20" s="50"/>
      <c r="B20" s="11"/>
      <c r="C20" s="6"/>
    </row>
    <row r="21" spans="1:3">
      <c r="A21" s="50"/>
      <c r="B21" s="11"/>
      <c r="C21" s="6"/>
    </row>
    <row r="22" spans="1:3">
      <c r="A22" s="50"/>
      <c r="B22" s="52" t="s">
        <v>27</v>
      </c>
      <c r="C22" s="53"/>
    </row>
    <row r="23" spans="1:3">
      <c r="A23" s="50"/>
      <c r="B23" s="11"/>
      <c r="C23" s="16"/>
    </row>
    <row r="24" spans="1:3">
      <c r="A24" s="5" t="s">
        <v>28</v>
      </c>
      <c r="B24" s="40" t="s">
        <v>29</v>
      </c>
      <c r="C24" s="40"/>
    </row>
    <row r="25" spans="1:3">
      <c r="A25" s="5" t="s">
        <v>30</v>
      </c>
      <c r="B25" s="40" t="s">
        <v>31</v>
      </c>
      <c r="C25" s="40"/>
    </row>
    <row r="26" spans="1:3">
      <c r="A26" s="5" t="s">
        <v>32</v>
      </c>
      <c r="B26" s="40" t="s">
        <v>33</v>
      </c>
      <c r="C26" s="40"/>
    </row>
    <row r="27" spans="1:3">
      <c r="A27" s="5" t="s">
        <v>34</v>
      </c>
      <c r="B27" s="47">
        <v>45183</v>
      </c>
      <c r="C27" s="48"/>
    </row>
    <row r="28" spans="1:3">
      <c r="A28" s="5" t="s">
        <v>35</v>
      </c>
      <c r="B28" s="45" t="s">
        <v>36</v>
      </c>
      <c r="C28" s="45"/>
    </row>
    <row r="29" spans="1:3">
      <c r="A29" s="5" t="s">
        <v>37</v>
      </c>
      <c r="B29" s="45">
        <v>45448</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38</v>
      </c>
      <c r="B1" s="54"/>
      <c r="C1" s="54"/>
    </row>
    <row r="2" spans="1:3">
      <c r="A2" s="13" t="s">
        <v>39</v>
      </c>
      <c r="B2" s="55" t="s">
        <v>40</v>
      </c>
      <c r="C2" s="56"/>
    </row>
    <row r="3" spans="1:3">
      <c r="A3" s="5" t="s">
        <v>1</v>
      </c>
      <c r="B3" s="40" t="str">
        <f>'GENERALES NOTA 322'!B2:C2</f>
        <v>23001310500420230016000</v>
      </c>
      <c r="C3" s="40"/>
    </row>
    <row r="4" spans="1:3">
      <c r="A4" s="5" t="s">
        <v>3</v>
      </c>
      <c r="B4" s="40" t="str">
        <f>'GENERALES NOTA 322'!B3:C3</f>
        <v>4 LABORAL CIRCUITO MONTERÍA</v>
      </c>
      <c r="C4" s="40"/>
    </row>
    <row r="5" spans="1:3">
      <c r="A5" s="5" t="s">
        <v>5</v>
      </c>
      <c r="B5" s="40" t="str">
        <f>'GENERALES NOTA 322'!B4:C4</f>
        <v>COLFONDOS Y OTRO</v>
      </c>
      <c r="C5" s="40"/>
    </row>
    <row r="6" spans="1:3">
      <c r="A6" s="5" t="s">
        <v>7</v>
      </c>
      <c r="B6" s="40" t="str">
        <f>'GENERALES NOTA 322'!B5:C5</f>
        <v>MARIBEL DEL CARMEN PICO PETRO (C.C.: 34.971.813)</v>
      </c>
      <c r="C6" s="40"/>
    </row>
    <row r="7" spans="1:3">
      <c r="A7" s="5" t="s">
        <v>9</v>
      </c>
      <c r="B7" s="40" t="str">
        <f>'GENERALES NOTA 322'!B6:C6</f>
        <v>LLAMADA EN GARANTIA</v>
      </c>
      <c r="C7" s="40"/>
    </row>
    <row r="8" spans="1:3">
      <c r="A8" s="13" t="s">
        <v>41</v>
      </c>
      <c r="B8" s="40"/>
      <c r="C8" s="40"/>
    </row>
    <row r="9" spans="1:3">
      <c r="A9" s="13" t="s">
        <v>16</v>
      </c>
      <c r="B9" s="40"/>
      <c r="C9" s="40"/>
    </row>
    <row r="10" spans="1:3">
      <c r="A10" s="13" t="s">
        <v>42</v>
      </c>
      <c r="B10" s="55"/>
      <c r="C10" s="57"/>
    </row>
    <row r="11" spans="1:3">
      <c r="A11" s="13" t="s">
        <v>43</v>
      </c>
      <c r="B11" s="55"/>
      <c r="C11" s="56"/>
    </row>
    <row r="12" spans="1:3">
      <c r="A12" s="13" t="s">
        <v>44</v>
      </c>
      <c r="B12" s="43"/>
      <c r="C12" s="44"/>
    </row>
    <row r="13" spans="1:3">
      <c r="A13" s="13" t="s">
        <v>45</v>
      </c>
      <c r="B13" s="40"/>
      <c r="C13" s="40"/>
    </row>
    <row r="14" spans="1:3">
      <c r="A14" s="13" t="s">
        <v>46</v>
      </c>
      <c r="B14" s="40"/>
      <c r="C14" s="40"/>
    </row>
    <row r="15" spans="1:3">
      <c r="A15" s="13" t="s">
        <v>47</v>
      </c>
      <c r="B15" s="40"/>
      <c r="C15" s="40"/>
    </row>
    <row r="16" spans="1:3">
      <c r="A16" s="58" t="s">
        <v>48</v>
      </c>
      <c r="B16" s="40"/>
      <c r="C16" s="40"/>
    </row>
    <row r="17" spans="1:3">
      <c r="A17" s="59"/>
      <c r="B17" s="9" t="s">
        <v>49</v>
      </c>
      <c r="C17" s="10" t="s">
        <v>50</v>
      </c>
    </row>
    <row r="18" spans="1:3">
      <c r="A18" s="59"/>
      <c r="B18" s="11"/>
      <c r="C18" s="11"/>
    </row>
    <row r="19" spans="1:3">
      <c r="A19" s="59"/>
      <c r="B19" s="11"/>
      <c r="C19" s="11"/>
    </row>
    <row r="20" spans="1:3">
      <c r="A20" s="59"/>
      <c r="B20" s="11"/>
      <c r="C20" s="11"/>
    </row>
    <row r="21" spans="1:3">
      <c r="A21" s="13" t="s">
        <v>51</v>
      </c>
      <c r="B21" s="40"/>
      <c r="C21" s="40"/>
    </row>
    <row r="22" spans="1:3">
      <c r="A22" s="13" t="s">
        <v>52</v>
      </c>
      <c r="B22" s="43"/>
      <c r="C22" s="44"/>
    </row>
    <row r="23" spans="1:3">
      <c r="A23" s="13" t="s">
        <v>53</v>
      </c>
      <c r="B23" s="40"/>
      <c r="C23" s="40"/>
    </row>
    <row r="24" spans="1:3">
      <c r="A24" s="13" t="s">
        <v>54</v>
      </c>
      <c r="B24" s="40"/>
      <c r="C24" s="40"/>
    </row>
    <row r="25" spans="1:3">
      <c r="A25" s="13" t="s">
        <v>55</v>
      </c>
      <c r="B25" s="40"/>
      <c r="C25" s="40"/>
    </row>
    <row r="26" spans="1:3">
      <c r="A26" s="12" t="s">
        <v>56</v>
      </c>
      <c r="B26" s="40"/>
      <c r="C26" s="40"/>
    </row>
    <row r="27" spans="1:3">
      <c r="A27" s="60" t="s">
        <v>57</v>
      </c>
      <c r="B27" s="60"/>
      <c r="C27" s="60"/>
    </row>
    <row r="28" spans="1:3" ht="14.45" customHeight="1">
      <c r="A28" s="61" t="s">
        <v>58</v>
      </c>
      <c r="B28" s="62"/>
      <c r="C28" s="31"/>
    </row>
    <row r="29" spans="1:3" ht="14.45" customHeight="1">
      <c r="A29" s="63" t="s">
        <v>59</v>
      </c>
      <c r="B29" s="64"/>
      <c r="C29" s="31"/>
    </row>
    <row r="30" spans="1:3" ht="14.45" customHeight="1">
      <c r="A30" s="63" t="s">
        <v>60</v>
      </c>
      <c r="B30" s="64"/>
      <c r="C30" s="32"/>
    </row>
    <row r="31" spans="1:3" ht="14.45" customHeight="1">
      <c r="A31" s="63" t="s">
        <v>61</v>
      </c>
      <c r="B31" s="64"/>
      <c r="C31" s="31"/>
    </row>
    <row r="32" spans="1:3">
      <c r="A32" s="63" t="s">
        <v>62</v>
      </c>
      <c r="B32" s="64"/>
      <c r="C32" s="31"/>
    </row>
    <row r="33" spans="1:3" ht="14.45" customHeight="1">
      <c r="A33" s="63" t="s">
        <v>63</v>
      </c>
      <c r="B33" s="64"/>
      <c r="C33" s="31"/>
    </row>
    <row r="34" spans="1:3" ht="14.45" customHeight="1">
      <c r="A34" s="63" t="s">
        <v>64</v>
      </c>
      <c r="B34" s="64"/>
      <c r="C34" s="33"/>
    </row>
    <row r="35" spans="1:3">
      <c r="A35" s="61" t="s">
        <v>65</v>
      </c>
      <c r="B35" s="62"/>
      <c r="C35" s="34"/>
    </row>
    <row r="36" spans="1:3">
      <c r="A36" s="66" t="s">
        <v>66</v>
      </c>
      <c r="B36" s="66"/>
      <c r="C36" s="66"/>
    </row>
    <row r="37" spans="1:3">
      <c r="A37" s="65" t="s">
        <v>67</v>
      </c>
      <c r="B37" s="65"/>
      <c r="C37" s="11"/>
    </row>
    <row r="38" spans="1:3">
      <c r="A38" s="65" t="s">
        <v>68</v>
      </c>
      <c r="B38" s="65"/>
      <c r="C38" s="11"/>
    </row>
    <row r="39" spans="1:3">
      <c r="A39" s="65" t="s">
        <v>69</v>
      </c>
      <c r="B39" s="65"/>
      <c r="C39" s="11"/>
    </row>
    <row r="40" spans="1:3">
      <c r="A40" s="65" t="s">
        <v>70</v>
      </c>
      <c r="B40" s="65"/>
      <c r="C40" s="11"/>
    </row>
    <row r="41" spans="1:3">
      <c r="A41" s="65" t="s">
        <v>71</v>
      </c>
      <c r="B41" s="65"/>
      <c r="C41" s="11"/>
    </row>
    <row r="42" spans="1:3">
      <c r="A42" s="65" t="s">
        <v>72</v>
      </c>
      <c r="B42" s="65"/>
      <c r="C42" s="11"/>
    </row>
    <row r="43" spans="1:3">
      <c r="A43" s="65" t="s">
        <v>73</v>
      </c>
      <c r="B43" s="65"/>
      <c r="C43" s="11"/>
    </row>
    <row r="44" spans="1:3">
      <c r="A44" s="65" t="s">
        <v>74</v>
      </c>
      <c r="B44" s="65"/>
      <c r="C44" s="11"/>
    </row>
    <row r="45" spans="1:3">
      <c r="A45" s="65" t="s">
        <v>75</v>
      </c>
      <c r="B45" s="65"/>
      <c r="C45" s="11"/>
    </row>
    <row r="46" spans="1:3">
      <c r="A46" s="65" t="s">
        <v>76</v>
      </c>
      <c r="B46" s="65"/>
      <c r="C46" s="11"/>
    </row>
    <row r="47" spans="1:3">
      <c r="A47" s="65" t="s">
        <v>77</v>
      </c>
      <c r="B47" s="65"/>
      <c r="C47" s="11"/>
    </row>
    <row r="48" spans="1:3">
      <c r="A48" s="65" t="s">
        <v>78</v>
      </c>
      <c r="B48" s="65"/>
      <c r="C48" s="11"/>
    </row>
    <row r="49" spans="1:3">
      <c r="A49" s="65" t="s">
        <v>79</v>
      </c>
      <c r="B49" s="65"/>
      <c r="C49" s="11"/>
    </row>
    <row r="50" spans="1:3">
      <c r="A50" s="65" t="s">
        <v>80</v>
      </c>
      <c r="B50" s="65"/>
      <c r="C50" s="11"/>
    </row>
    <row r="51" spans="1:3">
      <c r="A51" s="65" t="s">
        <v>81</v>
      </c>
      <c r="B51" s="65"/>
      <c r="C51" s="11"/>
    </row>
    <row r="52" spans="1:3">
      <c r="A52" s="65" t="s">
        <v>82</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B4" sqref="B4:C4"/>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83</v>
      </c>
      <c r="B1" s="54"/>
      <c r="C1" s="54"/>
    </row>
    <row r="2" spans="1:6">
      <c r="A2" s="20" t="s">
        <v>39</v>
      </c>
      <c r="B2" s="84" t="s">
        <v>84</v>
      </c>
      <c r="C2" s="85"/>
    </row>
    <row r="3" spans="1:6">
      <c r="A3" s="21" t="s">
        <v>1</v>
      </c>
      <c r="B3" s="86" t="str">
        <f>'GENERALES NOTA 322'!B2:C2</f>
        <v>23001310500420230016000</v>
      </c>
      <c r="C3" s="86"/>
    </row>
    <row r="4" spans="1:6">
      <c r="A4" s="21" t="s">
        <v>3</v>
      </c>
      <c r="B4" s="86" t="str">
        <f>'GENERALES NOTA 322'!B3:C3</f>
        <v>4 LABORAL CIRCUITO MONTERÍA</v>
      </c>
      <c r="C4" s="86"/>
    </row>
    <row r="5" spans="1:6">
      <c r="A5" s="21" t="s">
        <v>5</v>
      </c>
      <c r="B5" s="86" t="str">
        <f>'GENERALES NOTA 322'!B4:C4</f>
        <v>COLFONDOS Y OTRO</v>
      </c>
      <c r="C5" s="86"/>
    </row>
    <row r="6" spans="1:6" ht="14.45" customHeight="1">
      <c r="A6" s="21" t="s">
        <v>7</v>
      </c>
      <c r="B6" s="86" t="str">
        <f>'GENERALES NOTA 322'!B5:C5</f>
        <v>MARIBEL DEL CARMEN PICO PETRO (C.C.: 34.971.813)</v>
      </c>
      <c r="C6" s="86"/>
    </row>
    <row r="7" spans="1:6">
      <c r="A7" s="21" t="s">
        <v>9</v>
      </c>
      <c r="B7" s="86" t="str">
        <f>'GENERALES NOTA 322'!B6:C6</f>
        <v>LLAMADA EN GARANTIA</v>
      </c>
      <c r="C7" s="86"/>
    </row>
    <row r="8" spans="1:6" ht="30">
      <c r="A8" s="21" t="s">
        <v>20</v>
      </c>
      <c r="B8" s="80" t="str">
        <f>'GENERALES NOTA 322'!B15:C15</f>
        <v>NO ES POSIBLE CUANTIFICAR LAS PRETENSIONES DE LA DEMANDA EN ATENCIÓN A LA NATURALEZA DEL PROCESO.</v>
      </c>
      <c r="C8" s="81"/>
    </row>
    <row r="9" spans="1:6">
      <c r="A9" s="87" t="s">
        <v>22</v>
      </c>
      <c r="B9" s="71" t="s">
        <v>23</v>
      </c>
      <c r="C9" s="72"/>
    </row>
    <row r="10" spans="1:6">
      <c r="A10" s="87"/>
      <c r="B10" s="22" t="s">
        <v>24</v>
      </c>
      <c r="C10" s="19">
        <f>'GENERALES NOTA 322'!C17</f>
        <v>0</v>
      </c>
    </row>
    <row r="11" spans="1:6">
      <c r="A11" s="87"/>
      <c r="B11" s="22" t="s">
        <v>25</v>
      </c>
      <c r="C11" s="19">
        <f>'GENERALES NOTA 322'!C18</f>
        <v>0</v>
      </c>
    </row>
    <row r="12" spans="1:6">
      <c r="A12" s="87"/>
      <c r="B12" s="71"/>
      <c r="C12" s="72"/>
    </row>
    <row r="13" spans="1:6">
      <c r="A13" s="87"/>
      <c r="B13" s="22" t="s">
        <v>85</v>
      </c>
      <c r="C13" s="24"/>
    </row>
    <row r="14" spans="1:6">
      <c r="A14" s="87"/>
      <c r="B14" s="22" t="s">
        <v>86</v>
      </c>
      <c r="C14" s="24"/>
      <c r="E14" t="s">
        <v>87</v>
      </c>
      <c r="F14" s="17">
        <v>0.7</v>
      </c>
    </row>
    <row r="15" spans="1:6">
      <c r="A15" s="23" t="s">
        <v>88</v>
      </c>
      <c r="B15" s="84" t="s">
        <v>89</v>
      </c>
      <c r="C15" s="85"/>
    </row>
    <row r="16" spans="1:6" ht="15" customHeight="1">
      <c r="A16" s="21" t="s">
        <v>90</v>
      </c>
      <c r="B16" s="82" t="s">
        <v>91</v>
      </c>
      <c r="C16" s="83"/>
    </row>
    <row r="17" spans="1:3" ht="28.5" customHeight="1">
      <c r="A17" s="14" t="s">
        <v>92</v>
      </c>
      <c r="B17" s="73">
        <f>((C19+C20+C22+C23)-C26)*C25*C27</f>
        <v>0</v>
      </c>
      <c r="C17" s="73"/>
    </row>
    <row r="18" spans="1:3">
      <c r="A18" s="23" t="s">
        <v>93</v>
      </c>
      <c r="B18" s="74" t="s">
        <v>23</v>
      </c>
      <c r="C18" s="75"/>
    </row>
    <row r="19" spans="1:3">
      <c r="A19" s="69"/>
      <c r="B19" s="22" t="s">
        <v>24</v>
      </c>
      <c r="C19" s="19"/>
    </row>
    <row r="20" spans="1:3">
      <c r="A20" s="70"/>
      <c r="B20" s="22" t="s">
        <v>25</v>
      </c>
      <c r="C20" s="19">
        <v>0</v>
      </c>
    </row>
    <row r="21" spans="1:3">
      <c r="A21" s="70"/>
      <c r="B21" s="71" t="s">
        <v>26</v>
      </c>
      <c r="C21" s="72"/>
    </row>
    <row r="22" spans="1:3">
      <c r="A22" s="70"/>
      <c r="B22" s="22" t="s">
        <v>85</v>
      </c>
      <c r="C22" s="19">
        <v>0</v>
      </c>
    </row>
    <row r="23" spans="1:3" ht="45">
      <c r="A23" s="70"/>
      <c r="B23" s="22" t="s">
        <v>94</v>
      </c>
      <c r="C23" s="19">
        <v>0</v>
      </c>
    </row>
    <row r="24" spans="1:3">
      <c r="A24" s="70"/>
      <c r="B24" s="71" t="s">
        <v>95</v>
      </c>
      <c r="C24" s="72"/>
    </row>
    <row r="25" spans="1:3">
      <c r="A25" s="25"/>
      <c r="B25" s="22" t="s">
        <v>96</v>
      </c>
      <c r="C25" s="26">
        <v>0</v>
      </c>
    </row>
    <row r="26" spans="1:3">
      <c r="A26" s="27"/>
      <c r="B26" s="22" t="s">
        <v>43</v>
      </c>
      <c r="C26" s="28">
        <v>0</v>
      </c>
    </row>
    <row r="27" spans="1:3">
      <c r="A27" s="27"/>
      <c r="B27" s="22" t="s">
        <v>97</v>
      </c>
      <c r="C27" s="26">
        <v>0</v>
      </c>
    </row>
    <row r="28" spans="1:3">
      <c r="A28" s="18" t="s">
        <v>98</v>
      </c>
      <c r="B28" s="73">
        <f>IFERROR(B17*(VLOOKUP(B15,Hoja2!$G$1:$H$6,2,0)),16666)</f>
        <v>16666</v>
      </c>
      <c r="C28" s="73"/>
    </row>
    <row r="29" spans="1:3" ht="30">
      <c r="A29" s="21" t="s">
        <v>99</v>
      </c>
      <c r="B29" s="76" t="s">
        <v>100</v>
      </c>
      <c r="C29" s="77"/>
    </row>
    <row r="30" spans="1:3" ht="30.75">
      <c r="A30" s="21" t="s">
        <v>101</v>
      </c>
      <c r="B30" s="78" t="s">
        <v>102</v>
      </c>
      <c r="C30" s="79"/>
    </row>
    <row r="31" spans="1:3" ht="18.75">
      <c r="A31" s="29" t="s">
        <v>103</v>
      </c>
      <c r="B31" s="29"/>
      <c r="C31" s="29"/>
    </row>
    <row r="32" spans="1:3">
      <c r="A32" s="30" t="s">
        <v>104</v>
      </c>
      <c r="B32" s="68"/>
      <c r="C32" s="68"/>
    </row>
    <row r="33" spans="1:3">
      <c r="A33" s="30" t="s">
        <v>105</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106</v>
      </c>
      <c r="B1" s="54"/>
      <c r="C1" s="54"/>
    </row>
    <row r="2" spans="1:3" ht="17.100000000000001" customHeight="1">
      <c r="A2" s="13" t="s">
        <v>39</v>
      </c>
      <c r="B2" s="55" t="str">
        <f>'[2]AUTOS NOTA 321'!B2:C2</f>
        <v xml:space="preserve">SINIESTRO   LEGIS </v>
      </c>
      <c r="C2" s="56"/>
    </row>
    <row r="3" spans="1:3" ht="15.95" customHeight="1">
      <c r="A3" s="5" t="s">
        <v>1</v>
      </c>
      <c r="B3" s="40" t="str">
        <f>'GENERALES NOTA 322'!B2:C2</f>
        <v>23001310500420230016000</v>
      </c>
      <c r="C3" s="40"/>
    </row>
    <row r="4" spans="1:3">
      <c r="A4" s="5" t="s">
        <v>3</v>
      </c>
      <c r="B4" s="40" t="str">
        <f>'GENERALES NOTA 322'!B3:C3</f>
        <v>4 LABORAL CIRCUITO MONTERÍA</v>
      </c>
      <c r="C4" s="40"/>
    </row>
    <row r="5" spans="1:3" ht="29.1" customHeight="1">
      <c r="A5" s="5" t="s">
        <v>5</v>
      </c>
      <c r="B5" s="40" t="str">
        <f>'GENERALES NOTA 322'!B4:C4</f>
        <v>COLFONDOS Y OTRO</v>
      </c>
      <c r="C5" s="40"/>
    </row>
    <row r="6" spans="1:3">
      <c r="A6" s="5" t="s">
        <v>7</v>
      </c>
      <c r="B6" s="40" t="str">
        <f>'GENERALES NOTA 322'!B5:C5</f>
        <v>MARIBEL DEL CARMEN PICO PETRO (C.C.: 34.971.813)</v>
      </c>
      <c r="C6" s="40"/>
    </row>
    <row r="7" spans="1:3" ht="43.5" customHeight="1">
      <c r="A7" s="5" t="s">
        <v>9</v>
      </c>
      <c r="B7" s="40" t="str">
        <f>'GENERALES NOTA 322'!B6:C6</f>
        <v>LLAMADA EN GARANTIA</v>
      </c>
      <c r="C7" s="40"/>
    </row>
    <row r="8" spans="1:3">
      <c r="A8" s="5" t="s">
        <v>107</v>
      </c>
      <c r="B8" s="40"/>
      <c r="C8" s="40"/>
    </row>
    <row r="9" spans="1:3">
      <c r="A9" s="15" t="s">
        <v>93</v>
      </c>
      <c r="B9" s="88"/>
      <c r="C9" s="88"/>
    </row>
    <row r="10" spans="1:3">
      <c r="A10" s="15" t="s">
        <v>108</v>
      </c>
      <c r="B10" s="40"/>
      <c r="C10" s="40"/>
    </row>
    <row r="11" spans="1:3" ht="30">
      <c r="A11" s="15" t="s">
        <v>109</v>
      </c>
      <c r="B11" s="89"/>
      <c r="C11" s="67"/>
    </row>
    <row r="12" spans="1:3" ht="60">
      <c r="A12" s="5" t="s">
        <v>110</v>
      </c>
      <c r="B12" s="40"/>
      <c r="C12" s="40"/>
    </row>
    <row r="13" spans="1:3" ht="60">
      <c r="A13" s="5" t="s">
        <v>111</v>
      </c>
      <c r="B13" s="40"/>
      <c r="C13" s="40"/>
    </row>
    <row r="14" spans="1:3">
      <c r="A14" s="5" t="s">
        <v>112</v>
      </c>
      <c r="B14" s="11"/>
      <c r="C14" s="11"/>
    </row>
    <row r="15" spans="1:3">
      <c r="A15" s="15" t="s">
        <v>113</v>
      </c>
      <c r="B15" s="40"/>
      <c r="C15" s="40"/>
    </row>
    <row r="16" spans="1:3">
      <c r="A16" s="11" t="s">
        <v>114</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115</v>
      </c>
    </row>
    <row r="2" spans="1:1">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44</v>
      </c>
      <c r="B1" t="s">
        <v>117</v>
      </c>
      <c r="C1" s="8" t="s">
        <v>48</v>
      </c>
      <c r="D1" s="8" t="s">
        <v>52</v>
      </c>
      <c r="E1" s="3" t="s">
        <v>53</v>
      </c>
      <c r="F1" s="2" t="s">
        <v>87</v>
      </c>
      <c r="G1" s="2" t="s">
        <v>118</v>
      </c>
      <c r="H1" s="4">
        <v>0.7</v>
      </c>
      <c r="I1" t="s">
        <v>119</v>
      </c>
      <c r="J1" t="s">
        <v>120</v>
      </c>
      <c r="L1" t="s">
        <v>10</v>
      </c>
    </row>
    <row r="2" spans="1:12">
      <c r="A2" t="s">
        <v>121</v>
      </c>
      <c r="B2" t="s">
        <v>116</v>
      </c>
      <c r="C2" t="s">
        <v>122</v>
      </c>
      <c r="D2" s="2" t="s">
        <v>123</v>
      </c>
      <c r="E2" s="1" t="s">
        <v>124</v>
      </c>
      <c r="F2" s="2" t="s">
        <v>89</v>
      </c>
      <c r="G2" s="2" t="s">
        <v>125</v>
      </c>
      <c r="H2" s="4">
        <v>0.25</v>
      </c>
      <c r="I2" t="s">
        <v>126</v>
      </c>
      <c r="J2" t="s">
        <v>127</v>
      </c>
      <c r="L2" t="s">
        <v>128</v>
      </c>
    </row>
    <row r="3" spans="1:12">
      <c r="A3" t="s">
        <v>129</v>
      </c>
      <c r="C3" t="s">
        <v>130</v>
      </c>
      <c r="D3" s="2" t="s">
        <v>131</v>
      </c>
      <c r="E3" s="1" t="s">
        <v>132</v>
      </c>
      <c r="F3" s="2" t="s">
        <v>133</v>
      </c>
      <c r="G3" s="2" t="s">
        <v>134</v>
      </c>
      <c r="H3" s="4">
        <v>0.55000000000000004</v>
      </c>
      <c r="I3" t="s">
        <v>135</v>
      </c>
      <c r="J3" t="s">
        <v>136</v>
      </c>
    </row>
    <row r="4" spans="1:12">
      <c r="A4" t="s">
        <v>137</v>
      </c>
      <c r="C4" t="s">
        <v>138</v>
      </c>
      <c r="E4" s="1" t="s">
        <v>139</v>
      </c>
      <c r="G4" s="2" t="s">
        <v>140</v>
      </c>
      <c r="H4" s="4">
        <v>0.15</v>
      </c>
      <c r="I4" t="s">
        <v>141</v>
      </c>
      <c r="J4" t="s">
        <v>142</v>
      </c>
    </row>
    <row r="5" spans="1:12">
      <c r="A5" t="s">
        <v>143</v>
      </c>
      <c r="E5" s="1" t="s">
        <v>144</v>
      </c>
      <c r="G5" s="2" t="s">
        <v>145</v>
      </c>
      <c r="H5" s="4">
        <v>0.7</v>
      </c>
      <c r="I5" t="s">
        <v>146</v>
      </c>
      <c r="J5" t="s">
        <v>147</v>
      </c>
    </row>
    <row r="6" spans="1:12">
      <c r="E6" s="1" t="s">
        <v>148</v>
      </c>
      <c r="G6" s="2" t="s">
        <v>149</v>
      </c>
      <c r="H6" s="4">
        <v>0.3</v>
      </c>
      <c r="J6" t="s">
        <v>150</v>
      </c>
    </row>
    <row r="7" spans="1:12">
      <c r="E7" s="1" t="s">
        <v>151</v>
      </c>
      <c r="G7" s="2" t="s">
        <v>89</v>
      </c>
    </row>
    <row r="8" spans="1:12">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2024-06-06T13:09:18Z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