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57B446E2-2FB2-495E-B916-B8EBA1722777}" xr6:coauthVersionLast="47" xr6:coauthVersionMax="47" xr10:uidLastSave="{00000000-0000-0000-0000-000000000000}"/>
  <bookViews>
    <workbookView xWindow="20370" yWindow="-120" windowWidth="386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<sst xmlns="http://schemas.openxmlformats.org/spreadsheetml/2006/main" count="240" uniqueCount="174">
  <si>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</si>
  <si>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</si>
  <si>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</si>
  <si>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</si>
  <si>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</si>
  <si>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</si>
  <si>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</si>
  <si>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</si>
  <si>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</si>
  <si>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</si>
  <si>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</si>
  <si>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</si>
  <si>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</si>
  <si>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</si>
  <si>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</si>
  <si>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</si>
  <si>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</si>
  <si>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</si>
  <si>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</si>
  <si>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</si>
  <si>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</si>
  <si>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</si>
  <si>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</si>
  <si>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</si>
  <si>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</si>
  <si>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</si>
  <si>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</si>
  <si>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</si>
  <si>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</si>
  <si>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</si>
  <si>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</si>
  <si>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</si>
  <si>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</si>
  <si>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</si>
  <si>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</si>
  <si>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</si>
  <si>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</si>
  <si>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</si>
  <si>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</si>
  <si>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</si>
  <si>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</si>
  <si>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</si>
  <si>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</si>
  <si>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</si>
  <si>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</si>
  <si>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</si>
  <si>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</si>
  <si>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</si>
  <si>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</si>
  <si>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</si>
  <si>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</si>
  <si>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</si>
  <si>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</si>
  <si>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</si>
  <si>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</si>
  <si>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</si>
  <si>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</si>
  <si>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</si>
  <si>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</si>
  <si>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</si>
  <si>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</si>
  <si>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</si>
  <si>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</si>
  <si>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</si>
  <si>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</si>
  <si>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</si>
  <si>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</si>
  <si>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</si>
  <si>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</si>
  <si>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</si>
  <si>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</si>
  <si>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</si>
  <si>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</si>
  <si>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</si>
  <si>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</si>
  <si>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</si>
  <si>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</si>
  <si>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</si>
  <si>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</si>
  <si>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</si>
  <si>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</si>
  <si>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</si>
  <si>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</si>
  <si>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</si>
  <si>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</si>
  <si>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</si>
  <si>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</si>
  <si>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</si>
  <si>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</si>
  <si>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</si>
  <si>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</si>
  <si>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</si>
  <si>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</si>
  <si>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</si>
  <si>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</si>
  <si>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</si>
  <si>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</si>
  <si>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</si>
  <si>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</si>
  <si>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</si>
  <si>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</si>
  <si>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</si>
  <si>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</si>
  <si>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</si>
  <si>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</si>
  <si>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</si>
  <si>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</si>
  <si>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</si>
  <si>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</si>
  <si>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</si>
  <si>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</si>
  <si>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</si>
  <si>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</si>
  <si>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</si>
  <si>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</si>
  <si>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</si>
  <si>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</si>
  <si>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</si>
  <si>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</si>
  <si>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</si>
  <si>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</si>
  <si>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</si>
  <si>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</si>
  <si>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</si>
  <si>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</si>
  <si>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</si>
  <si>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</si>
  <si>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</si>
  <si>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</si>
  <si>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</si>
  <si>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</si>
  <si>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</si>
  <si>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</si>
  <si>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</si>
  <si>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</si>
  <si>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</si>
  <si>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</si>
  <si>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</si>
  <si>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</si>
  <si>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</si>
  <si>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</si>
  <si>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</si>
  <si>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</si>
  <si>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</si>
  <si>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</si>
  <si>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</si>
  <si>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</si>
  <si>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</si>
  <si>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</si>
  <si>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</si>
  <si>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</si>
  <si>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</si>
  <si>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</si>
  <si>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</si>
  <si>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</si>
  <si>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</si>
  <si>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110014003084-</t>
    </r>
    <r>
      <rPr>
        <b/>
        <sz val="11"/>
        <color theme="1"/>
        <rFont val="Calibri"/>
        <family val="2"/>
        <scheme val="minor"/>
      </rPr>
      <t>2022-01575</t>
    </r>
    <r>
      <rPr>
        <sz val="11"/>
        <color theme="1"/>
        <rFont val="Calibri"/>
        <family val="2"/>
        <scheme val="minor"/>
      </rPr>
      <t>-00</t>
    </r>
  </si>
  <si>
    <t>JUZGADO 84 CIVIL MUNICIPAL DE BOGOTÁ</t>
  </si>
  <si>
    <t>Radicado(23 digitos)+2:13B32:122:15B32:24</t>
  </si>
  <si>
    <t>JESÚS ANTONIO OTAVO- EDILMA QUIÑONEZ TAPIERO</t>
  </si>
  <si>
    <t>PEDRO IGNACIO MORA AREVALO - YAMIL EDUARDO ROCHA RODRIGUEZ - RAPIDO EL CARMEN S.A. - ALLIANZ SEGUROS S.A.</t>
  </si>
  <si>
    <t>N/A</t>
  </si>
  <si>
    <t xml:space="preserve">1. El día 20 de diciembre de 2021, siendo aproximadamente las 18:30 horas, se presentó un accidente de tránsito en el km 33 + 800 en la vía que de Ubaté conduce a Simijaca (Cundinamarca), donde se vieron involucrados los vehículos de placas TSV455, conducido por el señor PEDRO IGNACIO MORA AREVALO, JKZ818, conducido por CARLOS JULIAN CORTES PEÑA y ZYX099 conducido por el señor JESÚS ANTONIO OTAVO.
2. Se aduce en el libelo de la demanda que el señor PEDRO IGNACIO MORA AREVALO, conductor del vehículo de placas TSV455, no conservó la distancia de seguridad, chocando por detrás al vehículo de placas ZYX099, así se refleja en la codificación impuesta por el agente en el informe de accidente de tránsito No. C 095861, causal 121 “no conservar distancia de seguridad”. </t>
  </si>
  <si>
    <t>YAMIL EDUARDO ROCHA RODRIGUEZ</t>
  </si>
  <si>
    <t>022884744 / 109</t>
  </si>
  <si>
    <t>TSV455</t>
  </si>
  <si>
    <t>Desde las 00:00 horas del 08/05/2021 hasta las 24:00 horas del 07/05/2022</t>
  </si>
  <si>
    <t>NOTA</t>
  </si>
  <si>
    <t xml:space="preserve">Carlos, este asegurado tiene un fondo el cual es manejado por Logiseguros, acá debemos contestar y en el informe inicial indicar que se debe validar la disponibilidad del fondo en primera instancia antes de afectar la poliza, este caso no se puede ofrecer, conciliar, ni realizar ninguna cercamiento sin la autorización interna de la compañía, Tatiana Naranjo (abogada interna y experta en fondos) y logiseguros, mañana te llamo y hablamos del caso. 
</t>
  </si>
  <si>
    <r>
      <t xml:space="preserve">INDIQUE LA PLACA- </t>
    </r>
    <r>
      <rPr>
        <sz val="11"/>
        <color rgb="FFFF0000"/>
        <rFont val="Calibri"/>
        <family val="2"/>
        <scheme val="minor"/>
      </rPr>
      <t>ZYX099</t>
    </r>
  </si>
  <si>
    <t xml:space="preserve">EXCEPCIONES DE FONDO CONTRA LA DEMANDA:
1. AUSENCIA DE RESPONSABILIDAD DEL TERCERO VINCULADO POR CONFIGURARSE LA CAUSAL “HECHO EXCLUSIVO DE UN TERCERO. 
2. INEXISTENCIA DE RESPONSABILIDAD COMO CONSECUENCIA DEL HECHO EXCLUSIVO DE LA VÍCTIMA 
3. INEXISTENCIA DE PRUEBA DEL NEXO CAUSAL.  
4. CONCURRENCIA DE CULPAS .
5. REDUCCIÓN DE LA INDEMNIZACIÓN COMO CONSECUENCIA DE LA INCIDENCIA DE LA CONDUCTA DE LA VÍCTIMA EN LA PRODUCCIÓN DEL DAÑO DE LA PARTE FRONTAL DEL VEHICULO.
6. IMPROCEDENCIA DEL RECONOCIMIENTO Y FALTA DE PRUEBA DEL DAÑO EMERGENTE. 
7. GENÉRICA O INNOMINADA.         
EXCEPCIONES DE FONDO FRENTE AL CONTRATO DE SEGURO: 
1. INEXISTENCIA DE OBLIGACIÓN INDEMNIZATORIA A CARGO DE ALLIANZ SEGUROS, POR CUANTO NO SE HA REALIZADO EL RIESGO ASEGURADO EN LA PÓLIZA DE MOTOR GROUP RC CONTRA PESADOS N. 022884744. 
2. RIESGOS EXPRESAMENTE EXCLUIDOS EN LA PÓLIZA DE AUTO RC PESADOS 
3. CARÁCTER MERAMENTE INDEMNIZATORIO QUE REVISTEN LOS CONTRATOS DE SEGUROS. 
4. PRESCRIPCIÓN DE LA ACCIÓN DERIVADA DEL CONTRATO DE SEGURO.  
5. EN CUALQUIER CASO, DE NINGUNA FORMA SE PODRÁ EXCEDER EL LÍMITE DEL VALOR ASEGURADO. 
6. DISPONIBILIDAD DEL VALOR ASEGURADO.
7. GENÉRICA O INNOMINADA
EXCEPCIONES DE FONDO CONTRA EL LLAMAMIENTO EN GARANTÍA:
1. INEXISTENCIA DE OBLIGACIÓN INDEMNIZATORIA A CARGO DE ALLIANZ SEGUROS POR CUANTO NO SE HA REALIZADO EL REISGO ASEGURADO EN LOS TÉRMINOS DEL ARTÍCULO 1072 DEL C.CO. 
2. RIESGOS EXPRESAMENTE EXCLUIDOS EN LA PÓLIZA DE AUTOS RC PESADOS. 
3. CARÁCTER MERAMENTE INDEMNIZATORIO QUE REVISTEN LOS CONTRATOS DE SEGURO. 
4. PRESCRIPCIÓN DE LA ACCIÓN DERIVADA DEL CONTRATO DE SEGURO.
5. EN CUALQUIER CASO, DE NUINGUNA FORMA SE PODRÁ EXCEDER EL LÍMITE DEL VALOR ASEGURADO. 
6. DISPONIBILIDAD DEL VALOR ASEGURADO. 
7. GENÉRICA O INNOMINADA. </t>
  </si>
  <si>
    <t>SINIESTRO 109243779 - LEGIS APJ31768</t>
  </si>
  <si>
    <t xml:space="preserve">La contingencia se califica como PROBABLE, toda vez que es clara la responsabilidad del asegurado en la ocurrencia del accidente, como quiera que éste no mantuvo la distancia de seguridad. No obstante, en lo que concierne a la reserva, la misma se dejará como si fuese remota, toda vez que no existe riesgo económico para la compañía, teniendo en cuenta que existe un fondo que ampara los riesgos de la empresa RÁPIDO DEL CARMEN S.A. con una capa de $70.000.000, mismo que es administrado por LOGISEGUROS y que será afectado en primera medida antes de considerar la afectación de la póliza. 
En todo caso, deberá tenerse en consideración que la Compañía fue vinculada a este proceso por la Póliza de Seguro Motor Group RC Contra Pesados No. 022884744/109, cuyo asegurado es Yamil Eduardo Rocha Rodríguez, misma que presta cobertura material y temporal, de conformidad con los hechos y pretensiones expuestas en el líbelo de la demanda. Frente a la cobertura temporal, debe decirse que el accidente ocurrió el día 20 de diciembre de 2021, esto es, dentro de la delimitación temporal de la póliza comprendida desde el 08 de mayo de 2021 hasta el 07 de mayo de 2022. Aunado a ello, presta cobertura material en tanto ampara la Responsabilidad Civil Extracontractual, pretensión que se le endilga al asegurado. No obstante, deberá tomarse en consideración que Rápido del Carmen S.A., cuenta con un fondo que ampara los riesgos derivados de su operación con una capa de $70.000.000. Por tanto, debe validarse la disponibilidad del fondo para que éste sea afectado en principio, antes de considerar la afectación de la póliza de seguro No. 022884744 / 109. 
Respecto de la responsabilidad del asegurado, debe tenerse en cuenta que las documentales que obran en el plenario, permiten inferir que existe responsabilidad del conductor del vehículo asegurado en la ocurrencia del accidente. Lo anterior, toda vez que el Informe Policial de Accidente de Tránsito, codificó al vehículo asegurado con la hipótesis 121 denominada "No mantener distancia de seguridad. Conducir muy cerca del vehículo de adelante, sin guardar las distancias previstas por el Código Nacional de Tránsito para las diferentes velocidades", lo que resulta coincidente con lo diagramado en el croquis, en el que se observa que los daños materiales que se causaron al vehículo de placas ZYX099, se generaron por el impacto que originó el vehículo asegurado, sin que existan pruebas que permitan de manera fundada controvertir la conclusión entregada por los agentes de tránsito en el IPAT, que además goza de presunción de legalidad. Adicionalmente debe tenerse en cuenta que, aunque el vehículo de placas ZYX099 también fue codificado en el IPAT con la hipótesis No. 121 por no mantener la distancia de seguridad con el vehículo de placas JKZ818 (tercero involucrado), no puede pasar desapercibido que su colisión obedeció a un choque por rebote causado por el vehículo asegurado. En consonancia con lo anterior, si bien a petición de la Compañía se elaboro un RAT por parte de IRS VIAL, este resulta totalmente desfavorable, en tanto concluye que la causa determinante del accidente obedece al vehículo asegurado al desplazarse detrás de otros vehículos sin tomar las medidas de precaución (desatención, no mantener distancia de seguridad).
Lo anterior, sin perjuicio del carácter contingente del proceso. </t>
  </si>
  <si>
    <t>La liquidación objetivada se estima en la suma de $7.115.646 (valor que en todo caso estaría contemplado dentro del fondo que es administrado por LOGISEGUROS, que tiene una capa de $70.000.000). Sin perjuicio de lo anterior, se aclara que la liquidación se basa en los siguientes conceptos: 
1. Daño emergente pasado: No se tendrá en cuenta valor alguno por este concepto, en tanto el soporte de esta petición es una factura electrónica del taller de Renault que no identifica la placa del vehículo, ni las reparaciones que se hicieron al mismo, dado que al interior de esta solo se relacionó el concepto de "mano de obra latonería" sin ninguna otra especificación. En ese sentido, ante la falta de certeza del perjuicio reclamado, no procede su reconocimiento. 
2. Daño emergente futuro: De acuerdo con la valoración efectuada por parte de AUDATEX al vehículo de placas ZYX099, encontramos que el verdadero valor de la reparación del automotor asciende a la suma de $7.115.646. En ese sentido, no se tendrá en cuenta el valor de la cotización aportada por el demandante, dado que excede en el doble al valor establecido por AUDATEX.
3. Deducible: No se tendrá en cuenta ningún monto por concepto de deducible dado que la póliza no contempla deducible para el amparo de Responsabilidad Civil Extracontractual.
4. Fondo: Teniendo en cuenta que el valor de las pretensiones objetivas equivale a $7.115.646, es claro que el valor a indemnizar estaría contemplado dentro de la primera capa del fondo que es administrado por LOGISEGUROS y que asciende a la suma de $70.000.000.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</si>
</sst>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8" borderId="4" xfId="0" applyFill="1" applyBorder="1" applyAlignment="1">
      <alignment horizontal="center" vertical="center"/>
    </xf>
    <xf numFmtId="0" fontId="0" fillId="8" borderId="7" xfId="0"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left" vertical="top"/>
    </xf>
    <xf numFmtId="164" fontId="0" fillId="0" borderId="3" xfId="1" applyFont="1"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120" zoomScaleNormal="120" workbookViewId="0">
      <selection activeCell="B31" sqref="B31:C31"/>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ht="14.45" customHeight="1" x14ac:dyDescent="0.25">
      <c r="A2" s="5" t="s">
        <v>158</v>
      </c>
      <c r="B2" s="50" t="s">
        <v>156</v>
      </c>
      <c r="C2" s="51"/>
    </row>
    <row r="3" spans="1:3" ht="14.45" customHeight="1" x14ac:dyDescent="0.25">
      <c r="A3" s="5" t="s">
        <v>2</v>
      </c>
      <c r="B3" s="48" t="s">
        <v>157</v>
      </c>
      <c r="C3" s="49"/>
    </row>
    <row r="4" spans="1:3" x14ac:dyDescent="0.25">
      <c r="A4" s="5" t="s">
        <v>3</v>
      </c>
      <c r="B4" s="52" t="s">
        <v>160</v>
      </c>
      <c r="C4" s="53"/>
    </row>
    <row r="5" spans="1:3" ht="14.45" customHeight="1" x14ac:dyDescent="0.25">
      <c r="A5" s="5" t="s">
        <v>4</v>
      </c>
      <c r="B5" s="48" t="s">
        <v>159</v>
      </c>
      <c r="C5" s="49"/>
    </row>
    <row r="6" spans="1:3" ht="14.45" customHeight="1" x14ac:dyDescent="0.25">
      <c r="A6" s="5" t="s">
        <v>5</v>
      </c>
      <c r="B6" s="47" t="s">
        <v>125</v>
      </c>
      <c r="C6" s="47"/>
    </row>
    <row r="7" spans="1:3" ht="14.45" customHeight="1" x14ac:dyDescent="0.25">
      <c r="A7" s="27" t="s">
        <v>6</v>
      </c>
      <c r="B7" s="48" t="s">
        <v>91</v>
      </c>
      <c r="C7" s="49"/>
    </row>
    <row r="8" spans="1:3" ht="14.45" customHeight="1" x14ac:dyDescent="0.25">
      <c r="A8" s="28" t="s">
        <v>7</v>
      </c>
      <c r="B8" s="47" t="s">
        <v>161</v>
      </c>
      <c r="C8" s="47"/>
    </row>
    <row r="9" spans="1:3" ht="14.45" customHeight="1" x14ac:dyDescent="0.25">
      <c r="A9" s="28" t="s">
        <v>8</v>
      </c>
      <c r="B9" s="47" t="s">
        <v>161</v>
      </c>
      <c r="C9" s="47"/>
    </row>
    <row r="10" spans="1:3" ht="14.45" customHeight="1" x14ac:dyDescent="0.25">
      <c r="A10" s="28" t="s">
        <v>9</v>
      </c>
      <c r="B10" s="47" t="s">
        <v>161</v>
      </c>
      <c r="C10" s="47"/>
    </row>
    <row r="11" spans="1:3" ht="14.45" customHeight="1" x14ac:dyDescent="0.25">
      <c r="A11" s="29" t="s">
        <v>10</v>
      </c>
      <c r="B11" s="47" t="s">
        <v>161</v>
      </c>
      <c r="C11" s="47"/>
    </row>
    <row r="12" spans="1:3" ht="14.45" customHeight="1" x14ac:dyDescent="0.25">
      <c r="A12" s="5" t="s">
        <v>11</v>
      </c>
      <c r="B12" s="47" t="s">
        <v>161</v>
      </c>
      <c r="C12" s="47"/>
    </row>
    <row r="13" spans="1:3" ht="14.45" customHeight="1" x14ac:dyDescent="0.25">
      <c r="A13" s="5" t="s">
        <v>12</v>
      </c>
      <c r="B13" s="47" t="s">
        <v>161</v>
      </c>
      <c r="C13" s="47"/>
    </row>
    <row r="14" spans="1:3" ht="14.45" customHeight="1" x14ac:dyDescent="0.25">
      <c r="A14" s="5" t="s">
        <v>13</v>
      </c>
      <c r="B14" s="47" t="s">
        <v>161</v>
      </c>
      <c r="C14" s="47"/>
    </row>
    <row r="15" spans="1:3" ht="14.45" customHeight="1" x14ac:dyDescent="0.25">
      <c r="A15" s="5" t="s">
        <v>14</v>
      </c>
      <c r="B15" s="47" t="s">
        <v>161</v>
      </c>
      <c r="C15" s="47"/>
    </row>
    <row r="16" spans="1:3" ht="14.45" customHeight="1" x14ac:dyDescent="0.25">
      <c r="A16" s="5" t="s">
        <v>15</v>
      </c>
      <c r="B16" s="47" t="s">
        <v>161</v>
      </c>
      <c r="C16" s="47"/>
    </row>
    <row r="17" spans="1:3" ht="14.45" customHeight="1" x14ac:dyDescent="0.25">
      <c r="A17" s="5" t="s">
        <v>16</v>
      </c>
      <c r="B17" s="47" t="s">
        <v>161</v>
      </c>
      <c r="C17" s="47"/>
    </row>
    <row r="18" spans="1:3" ht="14.45" customHeight="1" x14ac:dyDescent="0.25">
      <c r="A18" s="5" t="s">
        <v>17</v>
      </c>
      <c r="B18" s="47" t="s">
        <v>161</v>
      </c>
      <c r="C18" s="47"/>
    </row>
    <row r="19" spans="1:3" ht="14.45" customHeight="1" x14ac:dyDescent="0.25">
      <c r="A19" s="5" t="s">
        <v>18</v>
      </c>
      <c r="B19" s="47" t="s">
        <v>161</v>
      </c>
      <c r="C19" s="47"/>
    </row>
    <row r="20" spans="1:3" ht="14.45" customHeight="1" x14ac:dyDescent="0.25">
      <c r="A20" s="5" t="s">
        <v>19</v>
      </c>
      <c r="B20" s="47" t="s">
        <v>161</v>
      </c>
      <c r="C20" s="47"/>
    </row>
    <row r="21" spans="1:3" ht="14.45" customHeight="1" x14ac:dyDescent="0.25">
      <c r="A21" s="5" t="s">
        <v>20</v>
      </c>
      <c r="B21" s="47" t="s">
        <v>161</v>
      </c>
      <c r="C21" s="47"/>
    </row>
    <row r="22" spans="1:3" ht="14.45" customHeight="1" x14ac:dyDescent="0.25">
      <c r="A22" s="28" t="s">
        <v>21</v>
      </c>
      <c r="B22" s="60">
        <v>44550</v>
      </c>
      <c r="C22" s="59"/>
    </row>
    <row r="23" spans="1:3" ht="14.45" customHeight="1" x14ac:dyDescent="0.25">
      <c r="A23" s="28" t="s">
        <v>22</v>
      </c>
      <c r="B23" s="60">
        <v>44720</v>
      </c>
      <c r="C23" s="60"/>
    </row>
    <row r="24" spans="1:3" ht="14.45" customHeight="1" x14ac:dyDescent="0.25">
      <c r="A24" s="28" t="s">
        <v>23</v>
      </c>
      <c r="B24" s="60">
        <v>44774</v>
      </c>
      <c r="C24" s="60"/>
    </row>
    <row r="25" spans="1:3" x14ac:dyDescent="0.25">
      <c r="A25" s="54" t="s">
        <v>24</v>
      </c>
      <c r="B25" s="59" t="s">
        <v>162</v>
      </c>
      <c r="C25" s="45"/>
    </row>
    <row r="26" spans="1:3" x14ac:dyDescent="0.25">
      <c r="A26" s="54"/>
      <c r="B26" s="45"/>
      <c r="C26" s="45"/>
    </row>
    <row r="27" spans="1:3" ht="100.5" customHeight="1" x14ac:dyDescent="0.25">
      <c r="A27" s="54"/>
      <c r="B27" s="45"/>
      <c r="C27" s="45"/>
    </row>
    <row r="28" spans="1:3" x14ac:dyDescent="0.25">
      <c r="A28" s="28" t="s">
        <v>25</v>
      </c>
      <c r="B28" s="45" t="s">
        <v>163</v>
      </c>
      <c r="C28" s="45"/>
    </row>
    <row r="29" spans="1:3" x14ac:dyDescent="0.25">
      <c r="A29" s="28" t="s">
        <v>26</v>
      </c>
      <c r="B29" s="56">
        <v>79170076</v>
      </c>
      <c r="C29" s="45"/>
    </row>
    <row r="30" spans="1:3" x14ac:dyDescent="0.25">
      <c r="A30" s="28" t="s">
        <v>27</v>
      </c>
      <c r="B30" s="45" t="s">
        <v>165</v>
      </c>
      <c r="C30" s="45"/>
    </row>
    <row r="31" spans="1:3" x14ac:dyDescent="0.25">
      <c r="A31" s="28" t="s">
        <v>28</v>
      </c>
      <c r="B31" s="45" t="s">
        <v>164</v>
      </c>
      <c r="C31" s="45"/>
    </row>
    <row r="32" spans="1:3" x14ac:dyDescent="0.25">
      <c r="A32" s="28" t="s">
        <v>29</v>
      </c>
      <c r="B32" s="57">
        <v>44882</v>
      </c>
      <c r="C32" s="58"/>
    </row>
    <row r="33" spans="1:3" x14ac:dyDescent="0.25">
      <c r="A33" s="5" t="s">
        <v>30</v>
      </c>
      <c r="B33" s="55">
        <v>45204</v>
      </c>
      <c r="C33" s="55"/>
    </row>
    <row r="34" spans="1:3" ht="45" x14ac:dyDescent="0.25">
      <c r="A34" s="5" t="s">
        <v>31</v>
      </c>
      <c r="B34" s="55">
        <v>45219</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2" t="s">
        <v>32</v>
      </c>
      <c r="B1" s="82"/>
      <c r="C1" s="82"/>
    </row>
    <row r="2" spans="1:3" ht="15.75" customHeight="1" x14ac:dyDescent="0.25">
      <c r="A2" s="20" t="s">
        <v>33</v>
      </c>
      <c r="B2" s="72" t="s">
        <v>171</v>
      </c>
      <c r="C2" s="73"/>
    </row>
    <row r="3" spans="1:3" s="2" customFormat="1" x14ac:dyDescent="0.25">
      <c r="A3" s="5" t="s">
        <v>1</v>
      </c>
      <c r="B3" s="47" t="str">
        <f>'AUTOS  NOTA 322'!B2:C2</f>
        <v>110014003084-2022-01575-00</v>
      </c>
      <c r="C3" s="47"/>
    </row>
    <row r="4" spans="1:3" s="2" customFormat="1" x14ac:dyDescent="0.25">
      <c r="A4" s="5" t="s">
        <v>2</v>
      </c>
      <c r="B4" s="47" t="str">
        <f>'AUTOS  NOTA 322'!B3:C3</f>
        <v>JUZGADO 84 CIVIL MUNICIPAL DE BOGOTÁ</v>
      </c>
      <c r="C4" s="47"/>
    </row>
    <row r="5" spans="1:3" s="2" customFormat="1" x14ac:dyDescent="0.25">
      <c r="A5" s="5" t="s">
        <v>3</v>
      </c>
      <c r="B5" s="47" t="str">
        <f>'AUTOS  NOTA 322'!B4:C4</f>
        <v>PEDRO IGNACIO MORA AREVALO - YAMIL EDUARDO ROCHA RODRIGUEZ - RAPIDO EL CARMEN S.A. - ALLIANZ SEGUROS S.A.</v>
      </c>
      <c r="C5" s="47"/>
    </row>
    <row r="6" spans="1:3" s="2" customFormat="1" x14ac:dyDescent="0.25">
      <c r="A6" s="5" t="s">
        <v>4</v>
      </c>
      <c r="B6" s="47" t="str">
        <f>'AUTOS  NOTA 322'!B5:C5</f>
        <v>JESÚS ANTONIO OTAVO- EDILMA QUIÑONEZ TAPIERO</v>
      </c>
      <c r="C6" s="47"/>
    </row>
    <row r="7" spans="1:3" s="2" customFormat="1" x14ac:dyDescent="0.25">
      <c r="A7" s="5" t="s">
        <v>5</v>
      </c>
      <c r="B7" s="47" t="str">
        <f>'AUTOS  NOTA 322'!B6:C6</f>
        <v>DEMANDA DIRECTA</v>
      </c>
      <c r="C7" s="47"/>
    </row>
    <row r="8" spans="1:3" s="2" customFormat="1" x14ac:dyDescent="0.25">
      <c r="A8" s="31" t="s">
        <v>34</v>
      </c>
      <c r="B8" s="47" t="str">
        <f>'AUTOS  NOTA 322'!B7:C8</f>
        <v>N/A</v>
      </c>
      <c r="C8" s="47"/>
    </row>
    <row r="9" spans="1:3" x14ac:dyDescent="0.25">
      <c r="A9" s="20" t="s">
        <v>35</v>
      </c>
      <c r="B9" s="45" t="s">
        <v>164</v>
      </c>
      <c r="C9" s="45"/>
    </row>
    <row r="10" spans="1:3" x14ac:dyDescent="0.25">
      <c r="A10" s="20" t="s">
        <v>36</v>
      </c>
      <c r="B10" s="47" t="s">
        <v>91</v>
      </c>
      <c r="C10" s="47"/>
    </row>
    <row r="11" spans="1:3" x14ac:dyDescent="0.25">
      <c r="A11" s="20" t="s">
        <v>38</v>
      </c>
      <c r="B11" s="65">
        <v>200000000</v>
      </c>
      <c r="C11" s="66"/>
    </row>
    <row r="12" spans="1:3" x14ac:dyDescent="0.25">
      <c r="A12" s="20" t="s">
        <v>39</v>
      </c>
      <c r="B12" s="65">
        <v>0</v>
      </c>
      <c r="C12" s="66"/>
    </row>
    <row r="13" spans="1:3" x14ac:dyDescent="0.25">
      <c r="A13" s="20" t="s">
        <v>40</v>
      </c>
      <c r="B13" s="48" t="s">
        <v>116</v>
      </c>
      <c r="C13" s="49"/>
    </row>
    <row r="14" spans="1:3" x14ac:dyDescent="0.25">
      <c r="A14" s="20" t="s">
        <v>41</v>
      </c>
      <c r="B14" s="47" t="s">
        <v>166</v>
      </c>
      <c r="C14" s="47"/>
    </row>
    <row r="15" spans="1:3" x14ac:dyDescent="0.25">
      <c r="A15" s="20" t="s">
        <v>42</v>
      </c>
      <c r="B15" s="47" t="s">
        <v>111</v>
      </c>
      <c r="C15" s="47"/>
    </row>
    <row r="16" spans="1:3" x14ac:dyDescent="0.25">
      <c r="A16" s="20" t="s">
        <v>43</v>
      </c>
      <c r="B16" s="47" t="s">
        <v>111</v>
      </c>
      <c r="C16" s="47"/>
    </row>
    <row r="17" spans="1:3" x14ac:dyDescent="0.25">
      <c r="A17" s="69" t="s">
        <v>44</v>
      </c>
      <c r="B17" s="47" t="s">
        <v>134</v>
      </c>
      <c r="C17" s="47"/>
    </row>
    <row r="18" spans="1:3" x14ac:dyDescent="0.25">
      <c r="A18" s="70"/>
      <c r="B18" s="10" t="s">
        <v>45</v>
      </c>
      <c r="C18" s="10" t="s">
        <v>46</v>
      </c>
    </row>
    <row r="19" spans="1:3" x14ac:dyDescent="0.25">
      <c r="A19" s="70"/>
      <c r="B19" s="6" t="s">
        <v>47</v>
      </c>
      <c r="C19" s="6"/>
    </row>
    <row r="20" spans="1:3" x14ac:dyDescent="0.25">
      <c r="A20" s="70"/>
      <c r="B20" s="6"/>
      <c r="C20" s="6"/>
    </row>
    <row r="21" spans="1:3" x14ac:dyDescent="0.25">
      <c r="A21" s="71"/>
      <c r="B21" s="6"/>
      <c r="C21" s="6"/>
    </row>
    <row r="22" spans="1:3" x14ac:dyDescent="0.25">
      <c r="A22" s="20" t="s">
        <v>48</v>
      </c>
      <c r="B22" s="47"/>
      <c r="C22" s="47"/>
    </row>
    <row r="23" spans="1:3" x14ac:dyDescent="0.25">
      <c r="A23" s="20" t="s">
        <v>49</v>
      </c>
      <c r="B23" s="72"/>
      <c r="C23" s="73"/>
    </row>
    <row r="24" spans="1:3" x14ac:dyDescent="0.25">
      <c r="A24" s="20" t="s">
        <v>50</v>
      </c>
      <c r="B24" s="47" t="s">
        <v>135</v>
      </c>
      <c r="C24" s="47"/>
    </row>
    <row r="25" spans="1:3" x14ac:dyDescent="0.25">
      <c r="A25" s="20" t="s">
        <v>51</v>
      </c>
      <c r="B25" s="47"/>
      <c r="C25" s="47"/>
    </row>
    <row r="26" spans="1:3" x14ac:dyDescent="0.25">
      <c r="A26" s="20" t="s">
        <v>52</v>
      </c>
      <c r="B26" s="47"/>
      <c r="C26" s="47"/>
    </row>
    <row r="27" spans="1:3" x14ac:dyDescent="0.25">
      <c r="A27" s="19" t="s">
        <v>53</v>
      </c>
      <c r="B27" s="47"/>
      <c r="C27" s="47"/>
    </row>
    <row r="28" spans="1:3" x14ac:dyDescent="0.25">
      <c r="A28" s="74" t="s">
        <v>54</v>
      </c>
      <c r="B28" s="74"/>
      <c r="C28" s="74"/>
    </row>
    <row r="29" spans="1:3" x14ac:dyDescent="0.25">
      <c r="A29" s="67" t="s">
        <v>55</v>
      </c>
      <c r="B29" s="68"/>
      <c r="C29" s="11"/>
    </row>
    <row r="30" spans="1:3" x14ac:dyDescent="0.25">
      <c r="A30" s="67" t="s">
        <v>56</v>
      </c>
      <c r="B30" s="68"/>
      <c r="C30" s="11"/>
    </row>
    <row r="31" spans="1:3" x14ac:dyDescent="0.25">
      <c r="A31" s="67" t="s">
        <v>57</v>
      </c>
      <c r="B31" s="68"/>
      <c r="C31" s="12"/>
    </row>
    <row r="32" spans="1:3" x14ac:dyDescent="0.25">
      <c r="A32" s="67" t="s">
        <v>58</v>
      </c>
      <c r="B32" s="68"/>
      <c r="C32" s="11"/>
    </row>
    <row r="33" spans="1:3" x14ac:dyDescent="0.25">
      <c r="A33" s="67" t="s">
        <v>59</v>
      </c>
      <c r="B33" s="68"/>
      <c r="C33" s="11"/>
    </row>
    <row r="34" spans="1:3" x14ac:dyDescent="0.25">
      <c r="A34" s="67" t="s">
        <v>60</v>
      </c>
      <c r="B34" s="68"/>
      <c r="C34" s="13"/>
    </row>
    <row r="35" spans="1:3" x14ac:dyDescent="0.25">
      <c r="A35" s="63" t="s">
        <v>61</v>
      </c>
      <c r="B35" s="64"/>
      <c r="C35" s="14"/>
    </row>
    <row r="36" spans="1:3" x14ac:dyDescent="0.25">
      <c r="A36" s="63" t="s">
        <v>62</v>
      </c>
      <c r="B36" s="64"/>
      <c r="C36" s="15"/>
    </row>
    <row r="37" spans="1:3" x14ac:dyDescent="0.25">
      <c r="A37" s="75" t="s">
        <v>63</v>
      </c>
      <c r="B37" s="76"/>
      <c r="C37" s="15"/>
    </row>
    <row r="38" spans="1:3" x14ac:dyDescent="0.25">
      <c r="A38" s="77"/>
      <c r="B38" s="78"/>
      <c r="C38" s="15"/>
    </row>
    <row r="39" spans="1:3" x14ac:dyDescent="0.25">
      <c r="A39" s="79"/>
      <c r="B39" s="80"/>
      <c r="C39" s="15"/>
    </row>
    <row r="40" spans="1:3" x14ac:dyDescent="0.25">
      <c r="A40" s="81" t="s">
        <v>64</v>
      </c>
      <c r="B40" s="81"/>
      <c r="C40" s="81"/>
    </row>
    <row r="41" spans="1:3" x14ac:dyDescent="0.25">
      <c r="A41" s="17" t="s">
        <v>65</v>
      </c>
      <c r="B41" s="18"/>
      <c r="C41" s="15"/>
    </row>
    <row r="42" spans="1:3" x14ac:dyDescent="0.25">
      <c r="A42" s="63" t="s">
        <v>66</v>
      </c>
      <c r="B42" s="64"/>
      <c r="C42" s="15"/>
    </row>
    <row r="43" spans="1:3" x14ac:dyDescent="0.25">
      <c r="A43" s="63" t="s">
        <v>67</v>
      </c>
      <c r="B43" s="64"/>
      <c r="C43" s="15"/>
    </row>
    <row r="44" spans="1:3" x14ac:dyDescent="0.25">
      <c r="A44" s="17" t="s">
        <v>68</v>
      </c>
      <c r="B44" s="18"/>
      <c r="C44" s="15"/>
    </row>
    <row r="45" spans="1:3" x14ac:dyDescent="0.25">
      <c r="A45" s="17" t="s">
        <v>69</v>
      </c>
      <c r="B45" s="18"/>
      <c r="C45" s="15"/>
    </row>
    <row r="46" spans="1:3" x14ac:dyDescent="0.25">
      <c r="A46" s="63" t="s">
        <v>70</v>
      </c>
      <c r="B46" s="64"/>
      <c r="C46" s="15"/>
    </row>
    <row r="47" spans="1:3" x14ac:dyDescent="0.25">
      <c r="A47" s="17" t="s">
        <v>71</v>
      </c>
      <c r="B47" s="16"/>
      <c r="C47" s="15"/>
    </row>
    <row r="48" spans="1:3" x14ac:dyDescent="0.25">
      <c r="A48" s="63" t="s">
        <v>72</v>
      </c>
      <c r="B48" s="64"/>
      <c r="C48" s="15"/>
    </row>
    <row r="49" spans="1:3" x14ac:dyDescent="0.25">
      <c r="A49" s="63" t="s">
        <v>73</v>
      </c>
      <c r="B49" s="64"/>
      <c r="C49" s="15"/>
    </row>
    <row r="50" spans="1:3" x14ac:dyDescent="0.25">
      <c r="A50" s="63" t="s">
        <v>63</v>
      </c>
      <c r="B50" s="64"/>
      <c r="C50" s="15"/>
    </row>
    <row r="51" spans="1:3" ht="90" x14ac:dyDescent="0.25">
      <c r="A51" s="61" t="s">
        <v>167</v>
      </c>
      <c r="B51" s="62"/>
      <c r="C51" s="44" t="s">
        <v>168</v>
      </c>
    </row>
  </sheetData>
  <mergeCells count="42">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 ref="A49:B49"/>
    <mergeCell ref="A37:B39"/>
    <mergeCell ref="A40:C40"/>
    <mergeCell ref="A42:B42"/>
    <mergeCell ref="A43:B43"/>
    <mergeCell ref="B12:C12"/>
    <mergeCell ref="B25:C25"/>
    <mergeCell ref="B26:C26"/>
    <mergeCell ref="B27:C27"/>
    <mergeCell ref="A28:C28"/>
    <mergeCell ref="A51:B5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4"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74</v>
      </c>
      <c r="B1" s="82"/>
      <c r="C1" s="82"/>
    </row>
    <row r="2" spans="1:9" ht="15" customHeight="1" x14ac:dyDescent="0.25">
      <c r="A2" s="35" t="s">
        <v>33</v>
      </c>
      <c r="B2" s="86" t="str">
        <f>'AUTOS NOTA 321'!B2:C2</f>
        <v>SINIESTRO 109243779 - LEGIS APJ31768</v>
      </c>
      <c r="C2" s="87"/>
    </row>
    <row r="3" spans="1:9" x14ac:dyDescent="0.25">
      <c r="A3" s="36" t="s">
        <v>1</v>
      </c>
      <c r="B3" s="101" t="str">
        <f>'AUTOS  NOTA 322'!B2:C2</f>
        <v>110014003084-2022-01575-00</v>
      </c>
      <c r="C3" s="101"/>
    </row>
    <row r="4" spans="1:9" x14ac:dyDescent="0.25">
      <c r="A4" s="36" t="s">
        <v>2</v>
      </c>
      <c r="B4" s="101" t="str">
        <f>'AUTOS  NOTA 322'!B3:C3</f>
        <v>JUZGADO 84 CIVIL MUNICIPAL DE BOGOTÁ</v>
      </c>
      <c r="C4" s="101"/>
    </row>
    <row r="5" spans="1:9" x14ac:dyDescent="0.25">
      <c r="A5" s="36" t="s">
        <v>3</v>
      </c>
      <c r="B5" s="101" t="str">
        <f>'AUTOS  NOTA 322'!B4:C4</f>
        <v>PEDRO IGNACIO MORA AREVALO - YAMIL EDUARDO ROCHA RODRIGUEZ - RAPIDO EL CARMEN S.A. - ALLIANZ SEGUROS S.A.</v>
      </c>
      <c r="C5" s="101"/>
    </row>
    <row r="6" spans="1:9" ht="15" customHeight="1" x14ac:dyDescent="0.25">
      <c r="A6" s="36" t="s">
        <v>4</v>
      </c>
      <c r="B6" s="101" t="str">
        <f>'AUTOS  NOTA 322'!B5:C5</f>
        <v>JESÚS ANTONIO OTAVO- EDILMA QUIÑONEZ TAPIERO</v>
      </c>
      <c r="C6" s="101"/>
    </row>
    <row r="7" spans="1:9" x14ac:dyDescent="0.25">
      <c r="A7" s="36" t="s">
        <v>5</v>
      </c>
      <c r="B7" s="101" t="str">
        <f>'AUTOS  NOTA 322'!B6:C6</f>
        <v>DEMANDA DIRECTA</v>
      </c>
      <c r="C7" s="101"/>
    </row>
    <row r="8" spans="1:9" x14ac:dyDescent="0.25">
      <c r="A8" s="38" t="s">
        <v>34</v>
      </c>
      <c r="B8" s="101" t="str">
        <f>'AUTOS  NOTA 322'!B7:C8</f>
        <v>N/A</v>
      </c>
      <c r="C8" s="101"/>
    </row>
    <row r="9" spans="1:9" ht="30" x14ac:dyDescent="0.25">
      <c r="A9" s="36" t="s">
        <v>75</v>
      </c>
      <c r="B9" s="99">
        <f>SUM(C11,C12,C14,C15,C17)</f>
        <v>16170775</v>
      </c>
      <c r="C9" s="100"/>
    </row>
    <row r="10" spans="1:9" x14ac:dyDescent="0.25">
      <c r="A10" s="102" t="s">
        <v>76</v>
      </c>
      <c r="B10" s="91" t="s">
        <v>77</v>
      </c>
      <c r="C10" s="92"/>
    </row>
    <row r="11" spans="1:9" x14ac:dyDescent="0.25">
      <c r="A11" s="102"/>
      <c r="B11" s="37" t="s">
        <v>78</v>
      </c>
      <c r="C11" s="32"/>
    </row>
    <row r="12" spans="1:9" x14ac:dyDescent="0.25">
      <c r="A12" s="102"/>
      <c r="B12" s="37" t="s">
        <v>79</v>
      </c>
      <c r="C12" s="32">
        <v>16170775</v>
      </c>
    </row>
    <row r="13" spans="1:9" x14ac:dyDescent="0.25">
      <c r="A13" s="102"/>
      <c r="B13" s="91"/>
      <c r="C13" s="92"/>
    </row>
    <row r="14" spans="1:9" x14ac:dyDescent="0.25">
      <c r="A14" s="102"/>
      <c r="B14" s="37" t="s">
        <v>80</v>
      </c>
      <c r="C14" s="40"/>
    </row>
    <row r="15" spans="1:9" x14ac:dyDescent="0.25">
      <c r="A15" s="102"/>
      <c r="B15" s="37" t="s">
        <v>81</v>
      </c>
      <c r="C15" s="40"/>
      <c r="E15" t="s">
        <v>82</v>
      </c>
      <c r="F15" s="22">
        <v>0.7</v>
      </c>
    </row>
    <row r="16" spans="1:9" x14ac:dyDescent="0.25">
      <c r="A16" s="102"/>
      <c r="B16" s="91" t="s">
        <v>83</v>
      </c>
      <c r="C16" s="92"/>
      <c r="E16" t="s">
        <v>84</v>
      </c>
      <c r="F16" s="23">
        <v>0.3</v>
      </c>
      <c r="I16" s="25"/>
    </row>
    <row r="17" spans="1:9" x14ac:dyDescent="0.25">
      <c r="A17" s="102"/>
      <c r="B17" s="37"/>
      <c r="C17" s="41"/>
      <c r="F17" s="26"/>
      <c r="I17" s="25"/>
    </row>
    <row r="18" spans="1:9" ht="23.25" customHeight="1" x14ac:dyDescent="0.25">
      <c r="A18" s="39" t="s">
        <v>85</v>
      </c>
      <c r="B18" s="86" t="s">
        <v>122</v>
      </c>
      <c r="C18" s="87"/>
    </row>
    <row r="19" spans="1:9" ht="60" x14ac:dyDescent="0.25">
      <c r="A19" s="36" t="s">
        <v>86</v>
      </c>
      <c r="B19" s="93" t="s">
        <v>172</v>
      </c>
      <c r="C19" s="94"/>
    </row>
    <row r="20" spans="1:9" ht="15" customHeight="1" x14ac:dyDescent="0.25">
      <c r="A20" s="21" t="s">
        <v>87</v>
      </c>
      <c r="B20" s="88">
        <f>((C22+C23+C25+C26+C30+C28+C32+C34+C29+C33)-C37)*C36*C38</f>
        <v>7115646</v>
      </c>
      <c r="C20" s="88"/>
    </row>
    <row r="21" spans="1:9" x14ac:dyDescent="0.25">
      <c r="A21" s="7" t="s">
        <v>88</v>
      </c>
      <c r="B21" s="95" t="s">
        <v>77</v>
      </c>
      <c r="C21" s="96"/>
    </row>
    <row r="22" spans="1:9" x14ac:dyDescent="0.25">
      <c r="A22" s="97"/>
      <c r="B22" s="37" t="s">
        <v>78</v>
      </c>
      <c r="C22" s="32">
        <v>0</v>
      </c>
    </row>
    <row r="23" spans="1:9" x14ac:dyDescent="0.25">
      <c r="A23" s="98"/>
      <c r="B23" s="37" t="s">
        <v>79</v>
      </c>
      <c r="C23" s="32">
        <v>0</v>
      </c>
    </row>
    <row r="24" spans="1:9" x14ac:dyDescent="0.25">
      <c r="A24" s="98"/>
      <c r="B24" s="91" t="s">
        <v>89</v>
      </c>
      <c r="C24" s="92"/>
    </row>
    <row r="25" spans="1:9" x14ac:dyDescent="0.25">
      <c r="A25" s="98"/>
      <c r="B25" s="37" t="s">
        <v>80</v>
      </c>
      <c r="C25" s="32">
        <v>0</v>
      </c>
    </row>
    <row r="26" spans="1:9" ht="29.1" customHeight="1" x14ac:dyDescent="0.25">
      <c r="A26" s="98"/>
      <c r="B26" s="37" t="s">
        <v>90</v>
      </c>
      <c r="C26" s="32">
        <v>0</v>
      </c>
    </row>
    <row r="27" spans="1:9" x14ac:dyDescent="0.25">
      <c r="A27" s="98"/>
      <c r="B27" s="91" t="s">
        <v>91</v>
      </c>
      <c r="C27" s="92"/>
    </row>
    <row r="28" spans="1:9" x14ac:dyDescent="0.25">
      <c r="A28" s="98"/>
      <c r="B28" s="37" t="s">
        <v>169</v>
      </c>
      <c r="C28" s="32">
        <v>0</v>
      </c>
    </row>
    <row r="29" spans="1:9" x14ac:dyDescent="0.25">
      <c r="A29" s="98"/>
      <c r="B29" s="37" t="s">
        <v>78</v>
      </c>
      <c r="C29" s="32">
        <v>0</v>
      </c>
    </row>
    <row r="30" spans="1:9" x14ac:dyDescent="0.25">
      <c r="A30" s="98"/>
      <c r="B30" s="37" t="s">
        <v>79</v>
      </c>
      <c r="C30" s="32">
        <v>7115646</v>
      </c>
    </row>
    <row r="31" spans="1:9" x14ac:dyDescent="0.25">
      <c r="A31" s="98"/>
      <c r="B31" s="91" t="s">
        <v>92</v>
      </c>
      <c r="C31" s="92"/>
    </row>
    <row r="32" spans="1:9" x14ac:dyDescent="0.25">
      <c r="A32" s="98"/>
      <c r="B32" s="37"/>
      <c r="C32" s="32"/>
    </row>
    <row r="33" spans="1:3" x14ac:dyDescent="0.25">
      <c r="A33" s="98"/>
      <c r="B33" s="37" t="s">
        <v>78</v>
      </c>
      <c r="C33" s="32">
        <v>0</v>
      </c>
    </row>
    <row r="34" spans="1:3" x14ac:dyDescent="0.25">
      <c r="A34" s="98"/>
      <c r="B34" s="37" t="s">
        <v>79</v>
      </c>
      <c r="C34" s="32">
        <v>0</v>
      </c>
    </row>
    <row r="35" spans="1:3" x14ac:dyDescent="0.25">
      <c r="A35" s="98"/>
      <c r="B35" s="91" t="s">
        <v>93</v>
      </c>
      <c r="C35" s="92"/>
    </row>
    <row r="36" spans="1:3" x14ac:dyDescent="0.25">
      <c r="A36" s="98"/>
      <c r="B36" s="37" t="s">
        <v>94</v>
      </c>
      <c r="C36" s="33">
        <v>1</v>
      </c>
    </row>
    <row r="37" spans="1:3" x14ac:dyDescent="0.25">
      <c r="A37" s="98"/>
      <c r="B37" s="37" t="s">
        <v>39</v>
      </c>
      <c r="C37" s="34">
        <v>0</v>
      </c>
    </row>
    <row r="38" spans="1:3" x14ac:dyDescent="0.25">
      <c r="A38" s="98"/>
      <c r="B38" s="37" t="s">
        <v>95</v>
      </c>
      <c r="C38" s="33">
        <v>1</v>
      </c>
    </row>
    <row r="39" spans="1:3" x14ac:dyDescent="0.25">
      <c r="A39" s="24" t="s">
        <v>96</v>
      </c>
      <c r="B39" s="88">
        <f>IFERROR(B20*(VLOOKUP(B18,E15:F17,2,0)),16666)</f>
        <v>16666</v>
      </c>
      <c r="C39" s="88"/>
    </row>
    <row r="40" spans="1:3" ht="93" customHeight="1" x14ac:dyDescent="0.25">
      <c r="A40" s="36" t="s">
        <v>97</v>
      </c>
      <c r="B40" s="89" t="s">
        <v>173</v>
      </c>
      <c r="C40" s="90"/>
    </row>
    <row r="41" spans="1:3" ht="211.5" customHeight="1" x14ac:dyDescent="0.25">
      <c r="A41" s="36" t="s">
        <v>98</v>
      </c>
      <c r="B41" s="84" t="s">
        <v>170</v>
      </c>
      <c r="C41" s="85"/>
    </row>
    <row r="42" spans="1:3" ht="26.1" customHeight="1" x14ac:dyDescent="0.25">
      <c r="A42" s="43" t="s">
        <v>99</v>
      </c>
      <c r="B42" s="43"/>
      <c r="C42" s="43"/>
    </row>
    <row r="43" spans="1:3" x14ac:dyDescent="0.25">
      <c r="A43" s="42" t="s">
        <v>100</v>
      </c>
      <c r="B43" s="83"/>
      <c r="C43" s="83"/>
    </row>
    <row r="44" spans="1:3" ht="41.1" customHeight="1" x14ac:dyDescent="0.25">
      <c r="A44" s="42" t="s">
        <v>101</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102</v>
      </c>
      <c r="B1" s="82"/>
      <c r="C1" s="82"/>
    </row>
    <row r="2" spans="1:3" x14ac:dyDescent="0.25">
      <c r="A2" s="20" t="s">
        <v>33</v>
      </c>
      <c r="B2" s="72" t="str">
        <f>'AUTOS NOTA 324'!B2:C2</f>
        <v>SINIESTRO 109243779 - LEGIS APJ31768</v>
      </c>
      <c r="C2" s="73"/>
    </row>
    <row r="3" spans="1:3" x14ac:dyDescent="0.25">
      <c r="A3" s="5" t="s">
        <v>1</v>
      </c>
      <c r="B3" s="47" t="str">
        <f>'AUTOS  NOTA 322'!B2:C2</f>
        <v>110014003084-2022-01575-00</v>
      </c>
      <c r="C3" s="47"/>
    </row>
    <row r="4" spans="1:3" x14ac:dyDescent="0.25">
      <c r="A4" s="5" t="s">
        <v>2</v>
      </c>
      <c r="B4" s="47" t="str">
        <f>'AUTOS  NOTA 322'!B3:C3</f>
        <v>JUZGADO 84 CIVIL MUNICIPAL DE BOGOTÁ</v>
      </c>
      <c r="C4" s="47"/>
    </row>
    <row r="5" spans="1:3" x14ac:dyDescent="0.25">
      <c r="A5" s="5" t="s">
        <v>3</v>
      </c>
      <c r="B5" s="47" t="str">
        <f>'AUTOS  NOTA 322'!B4:C4</f>
        <v>PEDRO IGNACIO MORA AREVALO - YAMIL EDUARDO ROCHA RODRIGUEZ - RAPIDO EL CARMEN S.A. - ALLIANZ SEGUROS S.A.</v>
      </c>
      <c r="C5" s="47"/>
    </row>
    <row r="6" spans="1:3" ht="15" customHeight="1" x14ac:dyDescent="0.25">
      <c r="A6" s="5" t="s">
        <v>4</v>
      </c>
      <c r="B6" s="47" t="str">
        <f>'AUTOS  NOTA 322'!B5:C5</f>
        <v>JESÚS ANTONIO OTAVO- EDILMA QUIÑONEZ TAPIERO</v>
      </c>
      <c r="C6" s="47"/>
    </row>
    <row r="7" spans="1:3" ht="15" customHeight="1" x14ac:dyDescent="0.25">
      <c r="A7" s="5" t="s">
        <v>5</v>
      </c>
      <c r="B7" s="47" t="str">
        <f>'AUTOS  NOTA 322'!B6:C6</f>
        <v>DEMANDA DIRECTA</v>
      </c>
      <c r="C7" s="47"/>
    </row>
    <row r="8" spans="1:3" ht="15" customHeight="1" x14ac:dyDescent="0.25">
      <c r="A8" s="31" t="s">
        <v>34</v>
      </c>
      <c r="B8" s="47" t="str">
        <f>'AUTOS  NOTA 322'!B7:C8</f>
        <v>N/A</v>
      </c>
      <c r="C8" s="47"/>
    </row>
    <row r="9" spans="1:3" ht="18.95" customHeight="1" x14ac:dyDescent="0.25">
      <c r="A9" s="5" t="s">
        <v>103</v>
      </c>
      <c r="B9" s="47"/>
      <c r="C9" s="47"/>
    </row>
    <row r="10" spans="1:3" x14ac:dyDescent="0.25">
      <c r="A10" s="7" t="s">
        <v>88</v>
      </c>
      <c r="B10" s="105">
        <f>'AUTOS NOTA 324'!B20:C20</f>
        <v>7115646</v>
      </c>
      <c r="C10" s="105"/>
    </row>
    <row r="11" spans="1:3" x14ac:dyDescent="0.25">
      <c r="A11" s="7" t="s">
        <v>104</v>
      </c>
      <c r="B11" s="106">
        <f>'AUTOS NOTA 324'!B39:C39</f>
        <v>16666</v>
      </c>
      <c r="C11" s="47"/>
    </row>
    <row r="12" spans="1:3" ht="30" x14ac:dyDescent="0.25">
      <c r="A12" s="7" t="s">
        <v>105</v>
      </c>
      <c r="B12" s="103"/>
      <c r="C12" s="104"/>
    </row>
    <row r="13" spans="1:3" ht="45" x14ac:dyDescent="0.25">
      <c r="A13" s="5" t="s">
        <v>106</v>
      </c>
      <c r="B13" s="47"/>
      <c r="C13" s="47"/>
    </row>
    <row r="14" spans="1:3" ht="45" x14ac:dyDescent="0.25">
      <c r="A14" s="5" t="s">
        <v>107</v>
      </c>
      <c r="B14" s="47"/>
      <c r="C14" s="47"/>
    </row>
    <row r="15" spans="1:3" x14ac:dyDescent="0.25">
      <c r="A15" s="5" t="s">
        <v>108</v>
      </c>
      <c r="B15" s="6"/>
      <c r="C15" s="6"/>
    </row>
    <row r="16" spans="1:3" x14ac:dyDescent="0.25">
      <c r="A16" s="7" t="s">
        <v>109</v>
      </c>
      <c r="B16" s="47"/>
      <c r="C16" s="47"/>
    </row>
    <row r="17" spans="1:3" x14ac:dyDescent="0.25">
      <c r="A17" s="6" t="s">
        <v>110</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5">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5">
      <c r="A3" t="s">
        <v>127</v>
      </c>
      <c r="C3" t="s">
        <v>128</v>
      </c>
      <c r="D3" s="2" t="s">
        <v>129</v>
      </c>
      <c r="E3" s="1" t="s">
        <v>130</v>
      </c>
      <c r="F3" s="2" t="s">
        <v>84</v>
      </c>
      <c r="G3" s="4">
        <v>0.3</v>
      </c>
      <c r="H3" t="s">
        <v>131</v>
      </c>
      <c r="I3" t="s">
        <v>132</v>
      </c>
      <c r="L3" s="30"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91</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Camila Agudelo Ortiz</cp:lastModifiedBy>
  <cp:revision/>
  <dcterms:created xsi:type="dcterms:W3CDTF">2020-12-07T14:41:17Z</dcterms:created>
  <dcterms:modified xsi:type="dcterms:W3CDTF">2024-10-01T19:31:34Z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