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Luis Felipe\Desktop\"/>
    </mc:Choice>
  </mc:AlternateContent>
  <xr:revisionPtr revIDLastSave="0" documentId="13_ncr:1_{532FF9F1-20B2-4631-A8F2-5755DA2E5DDB}"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<sst xmlns="http://schemas.openxmlformats.org/spreadsheetml/2006/main" count="194" uniqueCount="153">
  <si>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</si>
  <si>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</si>
  <si>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05001310502220230004000</t>
  </si>
  <si>
    <t>Juzgado</t>
  </si>
  <si>
    <t>JUZGADO 22 LABORAL DEL CIRCUITO DE MEDELLIN</t>
  </si>
  <si>
    <t>Demandado</t>
  </si>
  <si>
    <t>COLFONDOS Y OTRO</t>
  </si>
  <si>
    <t xml:space="preserve">Demandante </t>
  </si>
  <si>
    <t>DORIS LILIAM MESA FERNANDEZ (CEDULA 43.499.997)</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</si>
  <si>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</si>
  <si>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</si>
  <si>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</si>
  <si>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</si>
  <si>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</si>
  <si>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</si>
  <si>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</si>
  <si>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</si>
  <si>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</si>
  <si>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</si>
  <si>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DORIS LILIAM MESA FERNANDEZ_x000D_ (CEDULA 43.499.997), SE AFILIÓ EL 06/06/1995 AL RPM Y SE TRASLADÓ EN MAYO DE 1996 AL RAIS ADMINISTRADO POR PORVENIR, EFECTUANDO TRASLADO HORIZONTAL A PROTECCIÓN S.A., POSTERIOMENTE A COLFONDOS S.A. Y RETORNANDO A PORVENIR S.A. DONDE ACTUALMENTE SE ENCUENTRA AFILIADA. QUE EN TODAS LAS AFILIACIONES QUE EFECTUÓ EN EL RAIS, SE OMITIÓ EL DEER DE INFORMACIÓN SOBRE LAS CONSECUENCIAS DEL TRASLADO DEL RPM, SOBRE EL IBL EN AMBOS REGIMENES, LA NEGOCIACIÓN DEL BONO PENSIONAL Y TAMPOCO REALIZARON PROYECCIÓN PENSIONAL. QUE INTENTÓ RETORNAR AL RPM MEDIANTE DERECHO DE PETICIÓN DEL 01/09/2022 PERO OBTUVO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</si>
  <si>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</si>
  <si>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</si>
  <si>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</si>
  <si>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</si>
  <si>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</si>
  <si>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</si>
  <si>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</si>
  <si>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</si>
  <si>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</si>
  <si>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</si>
  <si>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</si>
  <si>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</si>
  <si>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</si>
  <si>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</si>
  <si>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</si>
  <si>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</si>
  <si>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3/10/2023 (auto que admite el llamamiento)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</si>
  <si>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</si>
  <si>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</si>
  <si>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</si>
  <si>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</si>
  <si>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</si>
  <si>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</si>
  <si>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</si>
  <si>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</si>
  <si>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</si>
  <si>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</si>
  <si>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</si>
  <si>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</si>
  <si>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</si>
  <si>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</si>
  <si>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</si>
  <si>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</si>
  <si>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</si>
  <si>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</si>
  <si>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</si>
  <si>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</si>
  <si>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</si>
  <si>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</si>
  <si>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</si>
  <si>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</si>
  <si>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</si>
  <si>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</si>
  <si>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</si>
  <si>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</si>
  <si>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</si>
  <si>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</si>
  <si>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</si>
  <si>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</si>
  <si>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</si>
  <si>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</si>
  <si>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</si>
  <si>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</si>
  <si>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</si>
  <si>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</si>
  <si>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</si>
  <si>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</si>
  <si>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</si>
  <si>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</si>
  <si>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</si>
  <si>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</si>
  <si>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</si>
  <si>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</si>
  <si>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</si>
  <si>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</si>
  <si>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</si>
  <si>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</si>
  <si>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</si>
  <si>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</si>
  <si>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</si>
  <si>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1/6/1999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</si>
  <si>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</si>
  <si>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</si>
  <si>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</si>
  <si>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</si>
  <si>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</si>
  <si>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</si>
  <si>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</si>
  <si>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</si>
  <si>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</si>
  <si>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</si>
  <si>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 LA SEÑORA DORIS LILIAM MESA FERNANDEZ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</si>
  <si>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</si>
  <si>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</si>
  <si>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</si>
  <si>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</si>
  <si>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</si>
  <si>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</si>
  <si>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</si>
  <si>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</si>
  <si>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</si>
  <si>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</si>
  <si>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</si>
  <si>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</si>
  <si>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</si>
  <si>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</si>
  <si>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</si>
  <si>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</si>
  <si>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</si>
  <si>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</si>
  <si>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</si>
  <si>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</si>
  <si>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</si>
  <si>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</si>
  <si>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</si>
  <si>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</si>
  <si>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</si>
  <si>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</si>
  <si>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</si>
  <si>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</si>
  <si>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</si>
  <si>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</si>
  <si>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</si>
  <si>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</si>
  <si>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</si>
  <si>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</si>
  <si>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</si>
  <si>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</si>
  <si>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</si>
  <si>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</si>
  <si>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</si>
  <si>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</si>
  <si>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</si>
  <si>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</si>
  <si>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</si>
  <si>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</si>
  <si>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</si>
  <si>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</si>
  <si>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</si>
  <si>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</si>
  <si>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</si>
  <si>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</si>
  <si>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AJR1647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</si>
</sst>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0" zoomScaleNormal="8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43" t="s">
        <v>8</v>
      </c>
      <c r="C5" s="44"/>
    </row>
    <row r="6" spans="1:3" x14ac:dyDescent="0.25">
      <c r="A6" s="5" t="s">
        <v>9</v>
      </c>
      <c r="B6" s="40" t="s">
        <v>10</v>
      </c>
      <c r="C6" s="40"/>
    </row>
    <row r="7" spans="1:3" x14ac:dyDescent="0.25">
      <c r="A7" s="5" t="s">
        <v>11</v>
      </c>
      <c r="B7" s="40" t="s">
        <v>12</v>
      </c>
      <c r="C7" s="40"/>
    </row>
    <row r="8" spans="1:3" x14ac:dyDescent="0.25">
      <c r="A8" s="5" t="s">
        <v>13</v>
      </c>
      <c r="B8" s="35">
        <v>36166</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45124</v>
      </c>
      <c r="C27" s="48"/>
    </row>
    <row r="28" spans="1:3" x14ac:dyDescent="0.25">
      <c r="A28" s="5" t="s">
        <v>35</v>
      </c>
      <c r="B28" s="45" t="s">
        <v>36</v>
      </c>
      <c r="C28" s="45"/>
    </row>
    <row r="29" spans="1:3" x14ac:dyDescent="0.25">
      <c r="A29" s="5" t="s">
        <v>37</v>
      </c>
      <c r="B29" s="45">
        <v>45219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05001310502220230004000</v>
      </c>
      <c r="C3" s="40"/>
    </row>
    <row r="4" spans="1:3" x14ac:dyDescent="0.25">
      <c r="A4" s="5" t="s">
        <v>3</v>
      </c>
      <c r="B4" s="40" t="str">
        <f>'GENERALES NOTA 322'!B3:C3</f>
        <v>JUZGADO 22 LABORAL DEL CIRCUITO DE MEDELLIN</v>
      </c>
      <c r="C4" s="40"/>
    </row>
    <row r="5" spans="1:3" x14ac:dyDescent="0.25">
      <c r="A5" s="5" t="s">
        <v>5</v>
      </c>
      <c r="B5" s="40" t="str">
        <f>'GENERALES NOTA 322'!B4:C4</f>
        <v>COLFONDOS Y OTRO</v>
      </c>
      <c r="C5" s="40"/>
    </row>
    <row r="6" spans="1:3" x14ac:dyDescent="0.25">
      <c r="A6" s="5" t="s">
        <v>7</v>
      </c>
      <c r="B6" s="40" t="str">
        <f>'GENERALES NOTA 322'!B5:C5</f>
        <v>DORIS LILIAM MESA FERNANDEZ (CEDULA 43.499.997)</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C11" sqref="C1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152</v>
      </c>
      <c r="C2" s="86"/>
    </row>
    <row r="3" spans="1:6" x14ac:dyDescent="0.25">
      <c r="A3" s="21" t="s">
        <v>1</v>
      </c>
      <c r="B3" s="87" t="str">
        <f>'GENERALES NOTA 322'!B2:C2</f>
        <v>05001310502220230004000</v>
      </c>
      <c r="C3" s="87"/>
    </row>
    <row r="4" spans="1:6" x14ac:dyDescent="0.25">
      <c r="A4" s="21" t="s">
        <v>3</v>
      </c>
      <c r="B4" s="87" t="str">
        <f>'GENERALES NOTA 322'!B3:C3</f>
        <v>JUZGADO 22 LABORAL DEL CIRCUITO DE MEDELLIN</v>
      </c>
      <c r="C4" s="87"/>
    </row>
    <row r="5" spans="1:6" x14ac:dyDescent="0.25">
      <c r="A5" s="21" t="s">
        <v>5</v>
      </c>
      <c r="B5" s="87" t="str">
        <f>'GENERALES NOTA 322'!B4:C4</f>
        <v>COLFONDOS Y OTRO</v>
      </c>
      <c r="C5" s="87"/>
    </row>
    <row r="6" spans="1:6" ht="14.45" customHeight="1" x14ac:dyDescent="0.25">
      <c r="A6" s="21" t="s">
        <v>7</v>
      </c>
      <c r="B6" s="87" t="str">
        <f>'GENERALES NOTA 322'!B5:C5</f>
        <v>DORIS LILIAM MESA FERNANDEZ (CEDULA 43.499.997)</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84</v>
      </c>
      <c r="C13" s="24"/>
    </row>
    <row r="14" spans="1:6" x14ac:dyDescent="0.25">
      <c r="A14" s="88"/>
      <c r="B14" s="22" t="s">
        <v>85</v>
      </c>
      <c r="C14" s="24"/>
      <c r="E14" t="s">
        <v>86</v>
      </c>
      <c r="F14" s="17">
        <v>0.7</v>
      </c>
    </row>
    <row r="15" spans="1:6" x14ac:dyDescent="0.25">
      <c r="A15" s="23" t="s">
        <v>87</v>
      </c>
      <c r="B15" s="85" t="s">
        <v>88</v>
      </c>
      <c r="C15" s="86"/>
    </row>
    <row r="16" spans="1:6" ht="15" customHeight="1" x14ac:dyDescent="0.25">
      <c r="A16" s="21" t="s">
        <v>89</v>
      </c>
      <c r="B16" s="83" t="s">
        <v>90</v>
      </c>
      <c r="C16" s="84"/>
    </row>
    <row r="17" spans="1:3" ht="28.5" customHeight="1" x14ac:dyDescent="0.25">
      <c r="A17" s="14" t="s">
        <v>91</v>
      </c>
      <c r="B17" s="74">
        <f>((C19+C20+C22+C23)-C26)*C25*C27</f>
        <v>0</v>
      </c>
      <c r="C17" s="74"/>
    </row>
    <row r="18" spans="1:3" x14ac:dyDescent="0.25">
      <c r="A18" s="23" t="s">
        <v>92</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84</v>
      </c>
      <c r="C22" s="19">
        <v>0</v>
      </c>
    </row>
    <row r="23" spans="1:3" ht="45" x14ac:dyDescent="0.25">
      <c r="A23" s="71"/>
      <c r="B23" s="22" t="s">
        <v>93</v>
      </c>
      <c r="C23" s="19">
        <v>0</v>
      </c>
    </row>
    <row r="24" spans="1:3" x14ac:dyDescent="0.25">
      <c r="A24" s="71"/>
      <c r="B24" s="72" t="s">
        <v>94</v>
      </c>
      <c r="C24" s="73"/>
    </row>
    <row r="25" spans="1:3" x14ac:dyDescent="0.25">
      <c r="A25" s="25"/>
      <c r="B25" s="22" t="s">
        <v>95</v>
      </c>
      <c r="C25" s="26">
        <v>0</v>
      </c>
    </row>
    <row r="26" spans="1:3" x14ac:dyDescent="0.25">
      <c r="A26" s="27"/>
      <c r="B26" s="22" t="s">
        <v>43</v>
      </c>
      <c r="C26" s="28">
        <v>0</v>
      </c>
    </row>
    <row r="27" spans="1:3" x14ac:dyDescent="0.25">
      <c r="A27" s="27"/>
      <c r="B27" s="22" t="s">
        <v>96</v>
      </c>
      <c r="C27" s="26">
        <v>0</v>
      </c>
    </row>
    <row r="28" spans="1:3" x14ac:dyDescent="0.25">
      <c r="A28" s="18" t="s">
        <v>97</v>
      </c>
      <c r="B28" s="74">
        <f>IFERROR(B17*(VLOOKUP(B15,Hoja2!$G$1:$H$6,2,0)),16666)</f>
        <v>16666</v>
      </c>
      <c r="C28" s="74"/>
    </row>
    <row r="29" spans="1:3" ht="30" x14ac:dyDescent="0.25">
      <c r="A29" s="21" t="s">
        <v>98</v>
      </c>
      <c r="B29" s="77" t="s">
        <v>99</v>
      </c>
      <c r="C29" s="78"/>
    </row>
    <row r="30" spans="1:3" ht="30" x14ac:dyDescent="0.25">
      <c r="A30" s="21" t="s">
        <v>100</v>
      </c>
      <c r="B30" s="79" t="s">
        <v>101</v>
      </c>
      <c r="C30" s="80"/>
    </row>
    <row r="31" spans="1:3" ht="18.75" x14ac:dyDescent="0.25">
      <c r="A31" s="29" t="s">
        <v>102</v>
      </c>
      <c r="B31" s="29"/>
      <c r="C31" s="29"/>
    </row>
    <row r="32" spans="1:3" x14ac:dyDescent="0.25">
      <c r="A32" s="30" t="s">
        <v>103</v>
      </c>
      <c r="B32" s="69"/>
      <c r="C32" s="69"/>
    </row>
    <row r="33" spans="1:3" x14ac:dyDescent="0.25">
      <c r="A33" s="30" t="s">
        <v>104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105</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05001310502220230004000</v>
      </c>
      <c r="C3" s="40"/>
    </row>
    <row r="4" spans="1:3" x14ac:dyDescent="0.25">
      <c r="A4" s="5" t="s">
        <v>3</v>
      </c>
      <c r="B4" s="40" t="str">
        <f>'GENERALES NOTA 322'!B3:C3</f>
        <v>JUZGADO 22 LABORAL DEL CIRCUITO DE MEDELLIN</v>
      </c>
      <c r="C4" s="40"/>
    </row>
    <row r="5" spans="1:3" ht="29.1" customHeight="1" x14ac:dyDescent="0.25">
      <c r="A5" s="5" t="s">
        <v>5</v>
      </c>
      <c r="B5" s="40" t="str">
        <f>'GENERALES NOTA 322'!B4:C4</f>
        <v>COLFONDOS Y OTRO</v>
      </c>
      <c r="C5" s="40"/>
    </row>
    <row r="6" spans="1:3" x14ac:dyDescent="0.25">
      <c r="A6" s="5" t="s">
        <v>7</v>
      </c>
      <c r="B6" s="40" t="str">
        <f>'GENERALES NOTA 322'!B5:C5</f>
        <v>DORIS LILIAM MESA FERNANDEZ (CEDULA 43.499.997)</v>
      </c>
      <c r="C6" s="40"/>
    </row>
    <row r="7" spans="1:3" ht="43.5" customHeight="1" x14ac:dyDescent="0.25">
      <c r="A7" s="5" t="s">
        <v>9</v>
      </c>
      <c r="B7" s="40" t="str">
        <f>'GENERALES NOTA 322'!B6:C6</f>
        <v>LLAMADA EN GARANTIA</v>
      </c>
      <c r="C7" s="40"/>
    </row>
    <row r="8" spans="1:3" x14ac:dyDescent="0.25">
      <c r="A8" s="5" t="s">
        <v>106</v>
      </c>
      <c r="B8" s="40"/>
      <c r="C8" s="40"/>
    </row>
    <row r="9" spans="1:3" x14ac:dyDescent="0.25">
      <c r="A9" s="15" t="s">
        <v>92</v>
      </c>
      <c r="B9" s="89"/>
      <c r="C9" s="89"/>
    </row>
    <row r="10" spans="1:3" x14ac:dyDescent="0.25">
      <c r="A10" s="15" t="s">
        <v>107</v>
      </c>
      <c r="B10" s="40"/>
      <c r="C10" s="40"/>
    </row>
    <row r="11" spans="1:3" ht="30" x14ac:dyDescent="0.25">
      <c r="A11" s="15" t="s">
        <v>108</v>
      </c>
      <c r="B11" s="90"/>
      <c r="C11" s="68"/>
    </row>
    <row r="12" spans="1:3" ht="60" x14ac:dyDescent="0.25">
      <c r="A12" s="5" t="s">
        <v>109</v>
      </c>
      <c r="B12" s="40"/>
      <c r="C12" s="40"/>
    </row>
    <row r="13" spans="1:3" ht="60" x14ac:dyDescent="0.25">
      <c r="A13" s="5" t="s">
        <v>110</v>
      </c>
      <c r="B13" s="40"/>
      <c r="C13" s="40"/>
    </row>
    <row r="14" spans="1:3" x14ac:dyDescent="0.25">
      <c r="A14" s="5" t="s">
        <v>111</v>
      </c>
      <c r="B14" s="11"/>
      <c r="C14" s="11"/>
    </row>
    <row r="15" spans="1:3" x14ac:dyDescent="0.25">
      <c r="A15" s="15" t="s">
        <v>112</v>
      </c>
      <c r="B15" s="40"/>
      <c r="C15" s="40"/>
    </row>
    <row r="16" spans="1:3" x14ac:dyDescent="0.25">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86</v>
      </c>
      <c r="G1" s="2" t="s">
        <v>117</v>
      </c>
      <c r="H1" s="4">
        <v>0.7</v>
      </c>
      <c r="I1" t="s">
        <v>118</v>
      </c>
      <c r="J1" t="s">
        <v>119</v>
      </c>
      <c r="L1" t="s">
        <v>10</v>
      </c>
    </row>
    <row r="2" spans="1:12" x14ac:dyDescent="0.25">
      <c r="A2" t="s">
        <v>120</v>
      </c>
      <c r="B2" t="s">
        <v>115</v>
      </c>
      <c r="C2" t="s">
        <v>121</v>
      </c>
      <c r="D2" s="2" t="s">
        <v>122</v>
      </c>
      <c r="E2" s="1" t="s">
        <v>123</v>
      </c>
      <c r="F2" s="2" t="s">
        <v>88</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88</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2023-10-23T12:07:28Z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