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PAULA ALEJANDRA CARVAJAL/"/>
    </mc:Choice>
  </mc:AlternateContent>
  <xr:revisionPtr revIDLastSave="5" documentId="8_{5DD07DFE-A00B-C647-9D38-A9E22DC5391A}" xr6:coauthVersionLast="47" xr6:coauthVersionMax="47" xr10:uidLastSave="{9A4DEE2B-E644-E845-9CE5-3838BD0863F4}"/>
  <bookViews>
    <workbookView xWindow="0" yWindow="500" windowWidth="28800" windowHeight="1638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C10" i="11"/>
  <c r="B8" i="11"/>
  <c r="B17" i="11"/>
  <c r="B28" i="11" s="1"/>
  <c r="C11" i="11"/>
  <c r="B7" i="10"/>
  <c r="B7" i="14"/>
  <c r="B6" i="14"/>
  <c r="B5" i="14"/>
  <c r="B4" i="14"/>
  <c r="B3" i="14"/>
  <c r="B2" i="14"/>
  <c r="B4" i="11"/>
  <c r="B5" i="11"/>
  <c r="B7" i="11"/>
  <c r="B3" i="11"/>
  <c r="B2" i="11"/>
  <c r="B15" i="5"/>
  <c r="B4" i="10"/>
  <c r="B5" i="10"/>
  <c r="B6" i="10"/>
  <c r="B3" i="10"/>
</calcChain>
</file>

<file path=xl/sharedStrings.xml><?xml version="1.0" encoding="utf-8"?>
<sst xmlns="http://schemas.openxmlformats.org/spreadsheetml/2006/main" count="196" uniqueCount="155">
  <si>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</si>
  <si>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</si>
  <si>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</si>
  <si>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</si>
  <si>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</si>
  <si>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</si>
  <si>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</si>
  <si>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</si>
  <si>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</si>
  <si>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</si>
  <si>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</si>
  <si>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</si>
  <si>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</si>
  <si>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</si>
  <si>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</si>
  <si>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</si>
  <si>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</si>
  <si>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</si>
  <si>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</si>
  <si>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</si>
  <si>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</si>
  <si>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</si>
  <si>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</si>
  <si>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</si>
  <si>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</si>
  <si>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</si>
  <si>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</si>
  <si>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</si>
  <si>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</si>
  <si>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</si>
  <si>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</si>
  <si>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</si>
  <si>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</si>
  <si>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</si>
  <si>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</si>
  <si>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</si>
  <si>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</si>
  <si>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</si>
  <si>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</si>
  <si>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</si>
  <si>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</si>
  <si>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</si>
  <si>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</si>
  <si>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</si>
  <si>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</si>
  <si>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</si>
  <si>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</si>
  <si>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</si>
  <si>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</si>
  <si>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</si>
  <si>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</si>
  <si>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</si>
  <si>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</si>
  <si>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</si>
  <si>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</si>
  <si>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</si>
  <si>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</si>
  <si>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</si>
  <si>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</si>
  <si>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</si>
  <si>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</si>
  <si>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</si>
  <si>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</si>
  <si>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</si>
  <si>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</si>
  <si>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</si>
  <si>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</si>
  <si>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</si>
  <si>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</si>
  <si>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</si>
  <si>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</si>
  <si>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</si>
  <si>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</si>
  <si>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</si>
  <si>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</si>
  <si>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</si>
  <si>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</si>
  <si>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</si>
  <si>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</si>
  <si>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</si>
  <si>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</si>
  <si>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</si>
  <si>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</si>
  <si>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</si>
  <si>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</si>
  <si>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</si>
  <si>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</si>
  <si>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</si>
  <si>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</si>
  <si>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</si>
  <si>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</si>
  <si>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</si>
  <si>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</si>
  <si>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</si>
  <si>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</si>
  <si>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</si>
  <si>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</si>
  <si>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</si>
  <si>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</si>
  <si>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</si>
  <si>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</si>
  <si>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</si>
  <si>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</si>
  <si>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</si>
  <si>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</si>
  <si>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</si>
  <si>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</si>
  <si>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</si>
  <si>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</si>
  <si>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</si>
  <si>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</si>
  <si>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</si>
  <si>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</si>
  <si>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</si>
  <si>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</si>
  <si>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</si>
  <si>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</si>
  <si>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</si>
  <si>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</si>
  <si>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</si>
  <si>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</si>
  <si>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</si>
  <si>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</si>
  <si>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</si>
  <si>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</si>
  <si>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</si>
  <si>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</si>
  <si>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</si>
  <si>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</si>
  <si>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</si>
  <si>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</si>
  <si>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</si>
  <si>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</si>
  <si>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</si>
  <si>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</si>
  <si>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</si>
  <si>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73001310300220220022500</t>
  </si>
  <si>
    <t>JUZGADO SEGUNDO CIVIL DEL CIRCUITO DE IBAGUÉ</t>
  </si>
  <si>
    <t>PAULA ALEJANDRA CARVAJAL CRISTANCHO</t>
  </si>
  <si>
    <t>02 DE SEPTIEMBRE DE 2017</t>
  </si>
  <si>
    <t>09 DE NOVIEMBRE DE 2021</t>
  </si>
  <si>
    <t>21 DE OCTUBRE DE 2021</t>
  </si>
  <si>
    <t>RC PROFESIONAL</t>
  </si>
  <si>
    <t>Daño a la vida en relación</t>
  </si>
  <si>
    <t>022014024 / 0</t>
  </si>
  <si>
    <t>02 DE OCTUBRE DE 2023</t>
  </si>
  <si>
    <t>26 DE SEPTIEMBRE DE 2023</t>
  </si>
  <si>
    <t>27 DE OCTUBRE DE 2023</t>
  </si>
  <si>
    <t>1. El día 01 de septiembre de 2017 la señora Paula Alejandra Carvajal, quien se encontraba en embarazo, ingresa por urgencias a la Clínica del Tolima debido a un sangrado y dolor abdominal
2. Se ordenan varios exámenes, entre ellos, el monitoreo fetal, sin embargo este no se practicó dentro de un término prudente conforme a lo expuesto por el demandante. Lo anterior en virtud de que, fue después de 7 horas que se realizó el monitoreo y en este no se evidenció fetocardia y una vez se practica la ecografía se encuentra un feto único sin evidencia de MSFS, ausencia de fetocardia, documentada con doppler color y ausencia de líquido amniótico, evidenciando de esta manera que desde que ingresó a la clínica 4:16 minutos hasta las 11:35 minutos la paciente perdió totalmente el líquido amniótico
3. El día 02 de septiembre se indujo a parto y se obtuvo recién nacido muerto de sexo masculino, lo cual evidencia que la paciente debió esperar 11 horas y 41 minuto para ingresar a sala de parto, soportando así el dolor físico y emocional.
4. LA SOCIEDAD MEDICO QUIRURGICA DEL TOLIMA S.A. - CLINICA TOLIMA S.A llama en garantía a Allianz Seguros SA a fin de hacer efectiva la póliza por la eventual responsabilidad de esta.</t>
  </si>
  <si>
    <t>SALUD TOTAL EPS
SOCIEDAD MEDICO QUIRÚRGICA DEL TOLIMA SOCIEDAD ANÓNIMA Y/O CLÍNICA TOLIMA S.A.</t>
  </si>
  <si>
    <t>SOCIEDAD MEDICO QUIRURGICA DEL TOLlMA SOClEDAD</t>
  </si>
  <si>
    <t>Como liquidación objetiva de perjuicios se llegó al total de $295.200.000 estimadas conforme a los siguientes parámetros:
En el presente caso se reconocerán perjuicios morales por una suma de $228.000.000 discriminados de la siguiente forma:
1.	La suma de $60.000.000 a favor de Paula Alejandra Carvajal Cristancho, madre del que estaba por nacer.
2.	La suma de $60.000.000 Yeison Alfonso Rivera Medina, padre del que estaba por nacer 
3.	La suma de $36.000.000 a favor de Edilson Carvajal Maldonado abuelo del que estaba por nacer.
4.	La suma de $36.000.000 a favor de Marny Cristancho Mejía, abuela del que estaba por nacer 
5.	La suma de $36.000.000 a favor de Amefra Medina Aragonés, abuela del que estaba por nacer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Por otro lado, la Corte Suprema de Justicia, Sala de Casación Civil en sentencia del 19 de diciembre de 2018 MP Margarita Cabello Blanco, en la que se indicó como límite indemnizatorio el tope de $36.000.000 para los abuelos del fallecido.
Ahora bien, en relación con Danna Valentina Carvajal Cristancho no se reconocerá ninguna suma, por cuanto a que al ser tia es decir paciente de tercer grado de consanguinidad, debe probarse la relación de cercanía, lo anterior conforme a la Sentencia de la Corte Suprema de Justicia SP12969-2015 Rad. Nº 44595 cuyo Magistrado Ponente es Eugenio Fernández Carlier.
Por otra parte, se reconocerán la suma de $100.000.000 discriminados de la siguiente forma:
1.	La suma de $50.000.000 a favor de Paula Alejandra Carvajal Cristancho, madre del que estaba por nacer.
2.	La suma de $50.000.000 Yeison Alfonso Rivera Medina, padre del que estaba por nacer 
Lo anterior según los topes indemnizatorios establecidos por la Corte Suprema de Justicia, Sala de Casación Civil en sentencia del 19 de diciembre de 2018 MP Margarita Cabello Blanco en la que se indicó como baremo indemnizatorio el tope de $50.000.000 para los familiares en primer grado de consanguinidad. 
Finalmente se descontará la suma de $32.800.000 que corresponde al deducible conforme al 10% del valor a indemnizar según lo estipulado en la póliza.</t>
  </si>
  <si>
    <t>Debe indicarse que por el momento no contamos con la póliza aplicable al caso en concreto, por lo que se efectuará el análisis con la carátula que obra dentro del expediente. Así pues debe tomarse en consideración que la Póliza de Responsabilidad Civil Profesional Clínicas y Hospitales No. 022014024/0 cuyo tomador y asegurado es la Sociedad Medico Quirúrgica del Tolima, presta cobertura material de conformidad con los hechos y pretensiones expuestas en el líbelo de la demanda. Frente a la cobertura temporal, debe decirse que si la póliza aplicable al caso en concreto se encuentra vigente para la fecha de la reclación, esto es, 09 de noviembre de 2021, la misma prestaría cobertura temporal por cuanto la solicitud se presentó dentro de la vigencia y los hechos ocurrieron dentro del periodo de retroactividad, es decir a partir del 30 de noviembre de 2014. Aunado a ello presta cobertura material en tanto ampara la responsabilidad civil profesional, pretensión que se le endilga a la Sociedad Medico Quirúrgica del Tolima.
Por otro lado, frente a la responsabilidad del asegurado, debe decirse que existen elementos de prueba que deberán ser valorados por el juez a fin de determinar si hubo o no responsabilidad de la Sociedad Medico Quirúrgica del Tolima por la imposibilidad de nacimiento del feto. Por una parte, debe tenerse en cuenta que en cada asistencia al servicio de urgencias  le fue brindada atención oportuna, diligente y acorde a la literatura médica. No obstante, podría existir una relación directa causa-efecto entre la prestación del servicio y el parto del feto muerto. Toda vez que, hubo una tardanza en efectuar el monitoreo fetal y evidenciar la disminución del líquido amniótico que impidió inducir el parto oportunamente para obtener un nacido vivo. Por lo anterior, es claro que dependerá del debate probatorio, en particular de los testimonios médicos solicitados por el asegurado para confirmar o desvirtuar la responsabilidad civil profesional que se le está imputando a la Sociedad Medico Quirúrgica del Tolima.</t>
  </si>
  <si>
    <t>EXCEPCIONES DE MÉRITO FRENTE A LA DEMANDA
1.EXCEPCIONES PLANTEADAS POR QUIEN FORMULÓ EL LLAMAMIENTO EN GARANTÍA A MI REPRESENTADA.
2.INEXISTENCIA DE FALLA MÉDICA Y DE RESPONSABILIDAD, DEBIDO A LA PRESTACIÓN DILIGENTE, OPORTUNA, ADECUADA, CUIDADOSA Y CARENTE DE CULPA REALIZADO POR PARTE DE LA SOCIEDAD MEDICO QUIRÚRGICA DEL TOLIMA
3.INEXISTENTE RELACIÓN DE CAUSALIDAD ENTRE EL DAÑO O PERJUICIO ALEGADO POR LA PARTE ACTORA Y LA ACTUACIÓN DE LA SOCIEDAD MEDICO QUIRÚRGICA DEL TOLIMA
4. REGIMEN DE CULPA PROBADA CONFORME AL ARTÍCULO 167 DEL CÓDIGO GENERAL DEL PROCESO
5. LOS PERJUICIOS MORALES SOLICITADOS DESCONOCEN LOS LÍMITES JURISPRUDENCIALES ESTABLECIDOS POR EL MÁXIMO ÓRGANO DE LA JURISDICCIÓN ORIDINARIA.
6.IMPROCEDENCIA Y EXCESIVA TASACIÓN DEL DAÑO A LA VIDA EN RELACIÓN
7.GENÉRICA O INNOMINADA
EXCEPCIONES DE MÉRITO FRENTE AL LLAMAMIENTO:
1.NO EXISTE OBLIGACIÓN INDEMNIZATORIA A CARGO DE ALLIANZ SEGUROS, TODA VEZ QUE NO SE HA REALIZADO EL RIESGO ASEGURADO.
2.RIESGOS EXPRESAMENTE EXCLUIDOS EN LA PÓLIZA DE RESPONSABILIDAD CIVIL PROFESIONAL CLÍNICAS Y HOSPITALES Nº: 022014024/0
3. PRESCRIPCIÓN DE LAS ACCIONES DERIVADAS DEL CONTRATO DE SEGURO
4.CARÁCTER MERAMENTE INDEMNIZATORIO QUE REVISTEN LOS CONTRATOS DE SEGUROS.
5.EN CUALQUIER CASO, DE NINGUNA FORMA SE PODRÁ EXCEDER EL LÍMITE DEL VALOR ASEGURADO
6.LÍMITES MÁXIMOS DE RESPONSABILIDAD DEL ASEGURADOR EN LO
ATINENTE AL DEDUCIBLE.
7. DISPONIBILIDAD DEL VALOR ASEGURADO
8.GENÉRICA O INNOMINADA</t>
  </si>
  <si>
    <t>PAULA ALEJANDRA CARVAJAL CRISTANCHO (VÍCTIMA DIRECTA) (MADRE DEL QUE ESTABA POR NACER) (25/08/1993)
EDILSON CARVAJAL MALDONADO (PADRE DE LA VÍCTIMA) (ABUELO DEL QUE ESTABA POR NACER) (14/11/1969)
MARNY CRISTANCHO MEJÍA (MADRE DE LA VÍCTIMA) (ABUELA DEL QUE ESTABA POR NACER) (02/04/1964)
DANNA VALENTINA CARVAJAL CRISTANCHO (HERMANA DE LA VÍCTIMA) (TIA DEL QUE ESTABA POR NACER)
AMEFRA MEDINA ARAGONÉS (SUEGRA DE LA VÍCTIMA) (ABUELA DEL QUE ESTABA POR NACER)
YEISON ALFONSO RIVERA MEDINA (CÓNYUGE DE LA VÍCTIMA) (PADRE DEL QUE ESTABA POR NACER)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</si>
</sst>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ha2.sharepoint.com/sites/UnidadCompartidaGHA/Procedimientos/PROCEDIMIENTOS,%20INSTRUCCIONES%20Y%20FORMATOS%20COMPA&#209;&#205;AS/ALLIANZ%20SEGUROS/INFORME%20INICIAL%20AUTOS%202023.xlsx" TargetMode="External"/><Relationship Id="rId1" Type="http://schemas.openxmlformats.org/officeDocument/2006/relationships/externalLinkPath" Target="/Users/brendadiaz/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Hv87MlNVO0q4o6WB8P8FEefW0-fLiVBHuUhemE8Xa7Ybk4JDNmBLSK1BaBCybrmG" itemId="01MPAOOIFNVNLKYRXMGVBI4A3XKUBUW7Q3">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5" zoomScaleNormal="115" workbookViewId="0">
      <selection activeCell="B6" sqref="B6:C6"/>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49" t="s">
        <v>0</v>
      </c>
      <c r="B1" s="49"/>
      <c r="C1" s="49"/>
    </row>
    <row r="2" spans="1:3" ht="16" x14ac:dyDescent="0.2">
      <c r="A2" s="5" t="s">
        <v>1</v>
      </c>
      <c r="B2" s="50" t="s">
        <v>136</v>
      </c>
      <c r="C2" s="51"/>
    </row>
    <row r="3" spans="1:3" ht="16" x14ac:dyDescent="0.2">
      <c r="A3" s="5" t="s">
        <v>2</v>
      </c>
      <c r="B3" s="52" t="s">
        <v>137</v>
      </c>
      <c r="C3" s="53"/>
    </row>
    <row r="4" spans="1:3" ht="37" customHeight="1" x14ac:dyDescent="0.2">
      <c r="A4" s="5" t="s">
        <v>3</v>
      </c>
      <c r="B4" s="47" t="s">
        <v>149</v>
      </c>
      <c r="C4" s="53"/>
    </row>
    <row r="5" spans="1:3" ht="94" customHeight="1" x14ac:dyDescent="0.2">
      <c r="A5" s="5" t="s">
        <v>4</v>
      </c>
      <c r="B5" s="47" t="s">
        <v>154</v>
      </c>
      <c r="C5" s="53"/>
    </row>
    <row r="6" spans="1:3" ht="16" x14ac:dyDescent="0.2">
      <c r="A6" s="5" t="s">
        <v>5</v>
      </c>
      <c r="B6" s="36" t="s">
        <v>6</v>
      </c>
      <c r="C6" s="36"/>
    </row>
    <row r="7" spans="1:3" ht="16" x14ac:dyDescent="0.2">
      <c r="A7" s="5" t="s">
        <v>7</v>
      </c>
      <c r="B7" s="36" t="s">
        <v>138</v>
      </c>
      <c r="C7" s="36"/>
    </row>
    <row r="8" spans="1:3" ht="16" x14ac:dyDescent="0.2">
      <c r="A8" s="5" t="s">
        <v>8</v>
      </c>
      <c r="B8" s="38" t="s">
        <v>139</v>
      </c>
      <c r="C8" s="38"/>
    </row>
    <row r="9" spans="1:3" ht="16" x14ac:dyDescent="0.2">
      <c r="A9" s="5" t="s">
        <v>9</v>
      </c>
      <c r="B9" s="38" t="s">
        <v>141</v>
      </c>
      <c r="C9" s="38"/>
    </row>
    <row r="10" spans="1:3" ht="16" x14ac:dyDescent="0.2">
      <c r="A10" s="5" t="s">
        <v>10</v>
      </c>
      <c r="B10" s="38" t="s">
        <v>140</v>
      </c>
      <c r="C10" s="38"/>
    </row>
    <row r="11" spans="1:3" ht="23.25" customHeight="1" x14ac:dyDescent="0.2">
      <c r="A11" s="5" t="s">
        <v>11</v>
      </c>
      <c r="B11" s="47" t="s">
        <v>142</v>
      </c>
      <c r="C11" s="48"/>
    </row>
    <row r="12" spans="1:3" x14ac:dyDescent="0.2">
      <c r="A12" s="37" t="s">
        <v>12</v>
      </c>
      <c r="B12" s="38" t="s">
        <v>148</v>
      </c>
      <c r="C12" s="36"/>
    </row>
    <row r="13" spans="1:3" ht="30" customHeight="1" x14ac:dyDescent="0.2">
      <c r="A13" s="37"/>
      <c r="B13" s="36"/>
      <c r="C13" s="36"/>
    </row>
    <row r="14" spans="1:3" ht="90" customHeight="1" x14ac:dyDescent="0.2">
      <c r="A14" s="37"/>
      <c r="B14" s="36"/>
      <c r="C14" s="36"/>
    </row>
    <row r="15" spans="1:3" ht="32" x14ac:dyDescent="0.2">
      <c r="A15" s="5" t="s">
        <v>13</v>
      </c>
      <c r="B15" s="41">
        <f>SUM(C17,C18,C20,C21,C23)</f>
        <v>340000000</v>
      </c>
      <c r="C15" s="42"/>
    </row>
    <row r="16" spans="1:3" ht="33.75" customHeight="1" x14ac:dyDescent="0.2">
      <c r="A16" s="43" t="s">
        <v>14</v>
      </c>
      <c r="B16" s="44" t="s">
        <v>15</v>
      </c>
      <c r="C16" s="44"/>
    </row>
    <row r="17" spans="1:3" ht="33.75" customHeight="1" x14ac:dyDescent="0.2">
      <c r="A17" s="43"/>
      <c r="B17" s="11" t="s">
        <v>16</v>
      </c>
      <c r="C17" s="6"/>
    </row>
    <row r="18" spans="1:3" ht="33.75" customHeight="1" x14ac:dyDescent="0.2">
      <c r="A18" s="43"/>
      <c r="B18" s="11" t="s">
        <v>17</v>
      </c>
      <c r="C18" s="6"/>
    </row>
    <row r="19" spans="1:3" x14ac:dyDescent="0.2">
      <c r="A19" s="43"/>
      <c r="B19" s="45" t="s">
        <v>18</v>
      </c>
      <c r="C19" s="46"/>
    </row>
    <row r="20" spans="1:3" ht="16" x14ac:dyDescent="0.2">
      <c r="A20" s="43"/>
      <c r="B20" s="11" t="s">
        <v>72</v>
      </c>
      <c r="C20" s="6">
        <v>270000000</v>
      </c>
    </row>
    <row r="21" spans="1:3" ht="16" x14ac:dyDescent="0.2">
      <c r="A21" s="43"/>
      <c r="B21" s="11" t="s">
        <v>143</v>
      </c>
      <c r="C21" s="6">
        <v>70000000</v>
      </c>
    </row>
    <row r="22" spans="1:3" x14ac:dyDescent="0.2">
      <c r="A22" s="43"/>
      <c r="B22" s="45" t="s">
        <v>19</v>
      </c>
      <c r="C22" s="46"/>
    </row>
    <row r="23" spans="1:3" x14ac:dyDescent="0.2">
      <c r="A23" s="43"/>
      <c r="B23" s="11"/>
      <c r="C23" s="16"/>
    </row>
    <row r="24" spans="1:3" ht="16" x14ac:dyDescent="0.2">
      <c r="A24" s="5" t="s">
        <v>20</v>
      </c>
      <c r="B24" s="36" t="s">
        <v>150</v>
      </c>
      <c r="C24" s="36"/>
    </row>
    <row r="25" spans="1:3" ht="16" x14ac:dyDescent="0.2">
      <c r="A25" s="5" t="s">
        <v>21</v>
      </c>
      <c r="B25" s="36">
        <v>8907036307</v>
      </c>
      <c r="C25" s="36"/>
    </row>
    <row r="26" spans="1:3" ht="16" x14ac:dyDescent="0.2">
      <c r="A26" s="5" t="s">
        <v>22</v>
      </c>
      <c r="B26" s="36" t="s">
        <v>144</v>
      </c>
      <c r="C26" s="36"/>
    </row>
    <row r="27" spans="1:3" ht="16" x14ac:dyDescent="0.2">
      <c r="A27" s="5" t="s">
        <v>23</v>
      </c>
      <c r="B27" s="39" t="s">
        <v>145</v>
      </c>
      <c r="C27" s="40"/>
    </row>
    <row r="28" spans="1:3" ht="16" x14ac:dyDescent="0.2">
      <c r="A28" s="5" t="s">
        <v>24</v>
      </c>
      <c r="B28" s="35" t="s">
        <v>146</v>
      </c>
      <c r="C28" s="35"/>
    </row>
    <row r="29" spans="1:3" ht="16" x14ac:dyDescent="0.2">
      <c r="A29" s="5" t="s">
        <v>25</v>
      </c>
      <c r="B29" s="36" t="s">
        <v>147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64" t="s">
        <v>26</v>
      </c>
      <c r="B1" s="64"/>
      <c r="C1" s="64"/>
    </row>
    <row r="2" spans="1:3" ht="16" x14ac:dyDescent="0.2">
      <c r="A2" s="13" t="s">
        <v>27</v>
      </c>
      <c r="B2" s="65" t="s">
        <v>28</v>
      </c>
      <c r="C2" s="66"/>
    </row>
    <row r="3" spans="1:3" ht="16" x14ac:dyDescent="0.2">
      <c r="A3" s="5" t="s">
        <v>1</v>
      </c>
      <c r="B3" s="36" t="str">
        <f>'GENERALES NOTA 322'!B2:C2</f>
        <v>73001310300220220022500</v>
      </c>
      <c r="C3" s="36"/>
    </row>
    <row r="4" spans="1:3" ht="16" x14ac:dyDescent="0.2">
      <c r="A4" s="5" t="s">
        <v>2</v>
      </c>
      <c r="B4" s="36" t="str">
        <f>'GENERALES NOTA 322'!B3:C3</f>
        <v>JUZGADO SEGUNDO CIVIL DEL CIRCUITO DE IBAGUÉ</v>
      </c>
      <c r="C4" s="36"/>
    </row>
    <row r="5" spans="1:3" ht="16" x14ac:dyDescent="0.2">
      <c r="A5" s="5" t="s">
        <v>3</v>
      </c>
      <c r="B5" s="36" t="str">
        <f>'GENERALES NOTA 322'!B4:C4</f>
        <v>SALUD TOTAL EPS
SOCIEDAD MEDICO QUIRÚRGICA DEL TOLIMA SOCIEDAD ANÓNIMA Y/O CLÍNICA TOLIMA S.A.</v>
      </c>
      <c r="C5" s="36"/>
    </row>
    <row r="6" spans="1:3" ht="16" x14ac:dyDescent="0.2">
      <c r="A6" s="5" t="s">
        <v>4</v>
      </c>
      <c r="B6" s="36" t="str">
        <f>'GENERALES NOTA 322'!B5:C5</f>
        <v>PAULA ALEJANDRA CARVAJAL CRISTANCHO (VÍCTIMA DIRECTA) (MADRE DEL QUE ESTABA POR NACER) (25/08/1993)
EDILSON CARVAJAL MALDONADO (PADRE DE LA VÍCTIMA) (ABUELO DEL QUE ESTABA POR NACER) (14/11/1969)
MARNY CRISTANCHO MEJÍA (MADRE DE LA VÍCTIMA) (ABUELA DEL QUE ESTABA POR NACER) (02/04/1964)
DANNA VALENTINA CARVAJAL CRISTANCHO (HERMANA DE LA VÍCTIMA) (TIA DEL QUE ESTABA POR NACER)
AMEFRA MEDINA ARAGONÉS (SUEGRA DE LA VÍCTIMA) (ABUELA DEL QUE ESTABA POR NACER)
YEISON ALFONSO RIVERA MEDINA (CÓNYUGE DE LA VÍCTIMA) (PADRE DEL QUE ESTABA POR NACER)</v>
      </c>
      <c r="C6" s="36"/>
    </row>
    <row r="7" spans="1:3" ht="16" x14ac:dyDescent="0.2">
      <c r="A7" s="5" t="s">
        <v>5</v>
      </c>
      <c r="B7" s="36" t="str">
        <f>'GENERALES NOTA 322'!B6:C6</f>
        <v>LLAMADA EN GARANTIA</v>
      </c>
      <c r="C7" s="36"/>
    </row>
    <row r="8" spans="1:3" ht="16" x14ac:dyDescent="0.2">
      <c r="A8" s="13" t="s">
        <v>29</v>
      </c>
      <c r="B8" s="36"/>
      <c r="C8" s="36"/>
    </row>
    <row r="9" spans="1:3" ht="16" x14ac:dyDescent="0.2">
      <c r="A9" s="13" t="s">
        <v>11</v>
      </c>
      <c r="B9" s="36"/>
      <c r="C9" s="36"/>
    </row>
    <row r="10" spans="1:3" ht="16" x14ac:dyDescent="0.2">
      <c r="A10" s="13" t="s">
        <v>30</v>
      </c>
      <c r="B10" s="65"/>
      <c r="C10" s="67"/>
    </row>
    <row r="11" spans="1:3" ht="16" x14ac:dyDescent="0.2">
      <c r="A11" s="13" t="s">
        <v>31</v>
      </c>
      <c r="B11" s="65"/>
      <c r="C11" s="66"/>
    </row>
    <row r="12" spans="1:3" ht="16" x14ac:dyDescent="0.2">
      <c r="A12" s="13" t="s">
        <v>32</v>
      </c>
      <c r="B12" s="52"/>
      <c r="C12" s="53"/>
    </row>
    <row r="13" spans="1:3" ht="16" x14ac:dyDescent="0.2">
      <c r="A13" s="13" t="s">
        <v>33</v>
      </c>
      <c r="B13" s="36"/>
      <c r="C13" s="36"/>
    </row>
    <row r="14" spans="1:3" ht="16" x14ac:dyDescent="0.2">
      <c r="A14" s="13" t="s">
        <v>34</v>
      </c>
      <c r="B14" s="36"/>
      <c r="C14" s="36"/>
    </row>
    <row r="15" spans="1:3" ht="16" x14ac:dyDescent="0.2">
      <c r="A15" s="13" t="s">
        <v>35</v>
      </c>
      <c r="B15" s="36"/>
      <c r="C15" s="36"/>
    </row>
    <row r="16" spans="1:3" x14ac:dyDescent="0.2">
      <c r="A16" s="62" t="s">
        <v>36</v>
      </c>
      <c r="B16" s="36"/>
      <c r="C16" s="36"/>
    </row>
    <row r="17" spans="1:3" ht="16" x14ac:dyDescent="0.2">
      <c r="A17" s="63"/>
      <c r="B17" s="9" t="s">
        <v>37</v>
      </c>
      <c r="C17" s="10" t="s">
        <v>38</v>
      </c>
    </row>
    <row r="18" spans="1:3" x14ac:dyDescent="0.2">
      <c r="A18" s="63"/>
      <c r="B18" s="11"/>
      <c r="C18" s="11"/>
    </row>
    <row r="19" spans="1:3" x14ac:dyDescent="0.2">
      <c r="A19" s="63"/>
      <c r="B19" s="11"/>
      <c r="C19" s="11"/>
    </row>
    <row r="20" spans="1:3" x14ac:dyDescent="0.2">
      <c r="A20" s="63"/>
      <c r="B20" s="11"/>
      <c r="C20" s="11"/>
    </row>
    <row r="21" spans="1:3" ht="16" x14ac:dyDescent="0.2">
      <c r="A21" s="13" t="s">
        <v>39</v>
      </c>
      <c r="B21" s="36"/>
      <c r="C21" s="36"/>
    </row>
    <row r="22" spans="1:3" ht="16" x14ac:dyDescent="0.2">
      <c r="A22" s="13" t="s">
        <v>40</v>
      </c>
      <c r="B22" s="52"/>
      <c r="C22" s="53"/>
    </row>
    <row r="23" spans="1:3" ht="16" x14ac:dyDescent="0.2">
      <c r="A23" s="13" t="s">
        <v>41</v>
      </c>
      <c r="B23" s="36"/>
      <c r="C23" s="36"/>
    </row>
    <row r="24" spans="1:3" ht="16" x14ac:dyDescent="0.2">
      <c r="A24" s="13" t="s">
        <v>42</v>
      </c>
      <c r="B24" s="36"/>
      <c r="C24" s="36"/>
    </row>
    <row r="25" spans="1:3" ht="16" x14ac:dyDescent="0.2">
      <c r="A25" s="13" t="s">
        <v>43</v>
      </c>
      <c r="B25" s="36"/>
      <c r="C25" s="36"/>
    </row>
    <row r="26" spans="1:3" ht="16" x14ac:dyDescent="0.2">
      <c r="A26" s="12" t="s">
        <v>44</v>
      </c>
      <c r="B26" s="36"/>
      <c r="C26" s="36"/>
    </row>
    <row r="27" spans="1:3" x14ac:dyDescent="0.2">
      <c r="A27" s="61" t="s">
        <v>45</v>
      </c>
      <c r="B27" s="61"/>
      <c r="C27" s="61"/>
    </row>
    <row r="28" spans="1:3" ht="14.5" customHeight="1" x14ac:dyDescent="0.2">
      <c r="A28" s="56" t="s">
        <v>46</v>
      </c>
      <c r="B28" s="57"/>
      <c r="C28" s="31"/>
    </row>
    <row r="29" spans="1:3" ht="14.5" customHeight="1" x14ac:dyDescent="0.2">
      <c r="A29" s="58" t="s">
        <v>47</v>
      </c>
      <c r="B29" s="59"/>
      <c r="C29" s="31"/>
    </row>
    <row r="30" spans="1:3" ht="14.5" customHeight="1" x14ac:dyDescent="0.2">
      <c r="A30" s="58" t="s">
        <v>48</v>
      </c>
      <c r="B30" s="59"/>
      <c r="C30" s="32"/>
    </row>
    <row r="31" spans="1:3" ht="14.5" customHeight="1" x14ac:dyDescent="0.2">
      <c r="A31" s="58" t="s">
        <v>49</v>
      </c>
      <c r="B31" s="59"/>
      <c r="C31" s="31"/>
    </row>
    <row r="32" spans="1:3" x14ac:dyDescent="0.2">
      <c r="A32" s="58" t="s">
        <v>50</v>
      </c>
      <c r="B32" s="59"/>
      <c r="C32" s="31"/>
    </row>
    <row r="33" spans="1:3" ht="14.5" customHeight="1" x14ac:dyDescent="0.2">
      <c r="A33" s="58" t="s">
        <v>51</v>
      </c>
      <c r="B33" s="59"/>
      <c r="C33" s="31"/>
    </row>
    <row r="34" spans="1:3" ht="14.5" customHeight="1" x14ac:dyDescent="0.2">
      <c r="A34" s="58" t="s">
        <v>52</v>
      </c>
      <c r="B34" s="59"/>
      <c r="C34" s="33"/>
    </row>
    <row r="35" spans="1:3" x14ac:dyDescent="0.2">
      <c r="A35" s="56" t="s">
        <v>53</v>
      </c>
      <c r="B35" s="57"/>
      <c r="C35" s="34"/>
    </row>
    <row r="36" spans="1:3" x14ac:dyDescent="0.2">
      <c r="A36" s="60" t="s">
        <v>54</v>
      </c>
      <c r="B36" s="60"/>
      <c r="C36" s="60"/>
    </row>
    <row r="37" spans="1:3" x14ac:dyDescent="0.2">
      <c r="A37" s="54" t="s">
        <v>55</v>
      </c>
      <c r="B37" s="54"/>
      <c r="C37" s="11"/>
    </row>
    <row r="38" spans="1:3" x14ac:dyDescent="0.2">
      <c r="A38" s="54" t="s">
        <v>56</v>
      </c>
      <c r="B38" s="54"/>
      <c r="C38" s="11"/>
    </row>
    <row r="39" spans="1:3" x14ac:dyDescent="0.2">
      <c r="A39" s="54" t="s">
        <v>57</v>
      </c>
      <c r="B39" s="54"/>
      <c r="C39" s="11"/>
    </row>
    <row r="40" spans="1:3" x14ac:dyDescent="0.2">
      <c r="A40" s="54" t="s">
        <v>58</v>
      </c>
      <c r="B40" s="54"/>
      <c r="C40" s="11"/>
    </row>
    <row r="41" spans="1:3" x14ac:dyDescent="0.2">
      <c r="A41" s="54" t="s">
        <v>59</v>
      </c>
      <c r="B41" s="54"/>
      <c r="C41" s="11"/>
    </row>
    <row r="42" spans="1:3" x14ac:dyDescent="0.2">
      <c r="A42" s="54" t="s">
        <v>60</v>
      </c>
      <c r="B42" s="54"/>
      <c r="C42" s="11"/>
    </row>
    <row r="43" spans="1:3" x14ac:dyDescent="0.2">
      <c r="A43" s="54" t="s">
        <v>61</v>
      </c>
      <c r="B43" s="54"/>
      <c r="C43" s="11"/>
    </row>
    <row r="44" spans="1:3" x14ac:dyDescent="0.2">
      <c r="A44" s="54" t="s">
        <v>62</v>
      </c>
      <c r="B44" s="54"/>
      <c r="C44" s="11"/>
    </row>
    <row r="45" spans="1:3" x14ac:dyDescent="0.2">
      <c r="A45" s="54" t="s">
        <v>63</v>
      </c>
      <c r="B45" s="54"/>
      <c r="C45" s="11"/>
    </row>
    <row r="46" spans="1:3" x14ac:dyDescent="0.2">
      <c r="A46" s="54" t="s">
        <v>64</v>
      </c>
      <c r="B46" s="54"/>
      <c r="C46" s="11"/>
    </row>
    <row r="47" spans="1:3" x14ac:dyDescent="0.2">
      <c r="A47" s="54" t="s">
        <v>65</v>
      </c>
      <c r="B47" s="54"/>
      <c r="C47" s="11"/>
    </row>
    <row r="48" spans="1:3" x14ac:dyDescent="0.2">
      <c r="A48" s="54" t="s">
        <v>66</v>
      </c>
      <c r="B48" s="54"/>
      <c r="C48" s="11"/>
    </row>
    <row r="49" spans="1:3" x14ac:dyDescent="0.2">
      <c r="A49" s="54" t="s">
        <v>67</v>
      </c>
      <c r="B49" s="54"/>
      <c r="C49" s="11"/>
    </row>
    <row r="50" spans="1:3" x14ac:dyDescent="0.2">
      <c r="A50" s="54" t="s">
        <v>68</v>
      </c>
      <c r="B50" s="54"/>
      <c r="C50" s="11"/>
    </row>
    <row r="51" spans="1:3" x14ac:dyDescent="0.2">
      <c r="A51" s="54" t="s">
        <v>69</v>
      </c>
      <c r="B51" s="54"/>
      <c r="C51" s="11"/>
    </row>
    <row r="52" spans="1:3" x14ac:dyDescent="0.2">
      <c r="A52" s="54" t="s">
        <v>70</v>
      </c>
      <c r="B52" s="54"/>
      <c r="C52" s="11"/>
    </row>
    <row r="53" spans="1:3" x14ac:dyDescent="0.2">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Normal="100" workbookViewId="0">
      <selection activeCell="A6" sqref="A6"/>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64" t="s">
        <v>71</v>
      </c>
      <c r="B1" s="64"/>
      <c r="C1" s="64"/>
    </row>
    <row r="2" spans="1:6" ht="16" x14ac:dyDescent="0.2">
      <c r="A2" s="20" t="s">
        <v>27</v>
      </c>
      <c r="B2" s="72" t="str">
        <f>'[2]AUTOS NOTA 321'!B2:C2</f>
        <v xml:space="preserve">SINIESTRO   LEGIS </v>
      </c>
      <c r="C2" s="73"/>
    </row>
    <row r="3" spans="1:6" ht="16" x14ac:dyDescent="0.2">
      <c r="A3" s="21" t="s">
        <v>1</v>
      </c>
      <c r="B3" s="74" t="str">
        <f>'GENERALES NOTA 322'!B2:C2</f>
        <v>73001310300220220022500</v>
      </c>
      <c r="C3" s="74"/>
    </row>
    <row r="4" spans="1:6" ht="16" x14ac:dyDescent="0.2">
      <c r="A4" s="21" t="s">
        <v>2</v>
      </c>
      <c r="B4" s="74" t="str">
        <f>'GENERALES NOTA 322'!B3:C3</f>
        <v>JUZGADO SEGUNDO CIVIL DEL CIRCUITO DE IBAGUÉ</v>
      </c>
      <c r="C4" s="74"/>
    </row>
    <row r="5" spans="1:6" ht="16" x14ac:dyDescent="0.2">
      <c r="A5" s="21" t="s">
        <v>3</v>
      </c>
      <c r="B5" s="74" t="str">
        <f>'GENERALES NOTA 322'!B4:C4</f>
        <v>SALUD TOTAL EPS
SOCIEDAD MEDICO QUIRÚRGICA DEL TOLIMA SOCIEDAD ANÓNIMA Y/O CLÍNICA TOLIMA S.A.</v>
      </c>
      <c r="C5" s="74"/>
    </row>
    <row r="6" spans="1:6" ht="14.5" customHeight="1" x14ac:dyDescent="0.2">
      <c r="A6" s="21" t="s">
        <v>4</v>
      </c>
      <c r="B6" s="74" t="str">
        <f>'GENERALES NOTA 322'!B5:C5</f>
        <v>PAULA ALEJANDRA CARVAJAL CRISTANCHO (VÍCTIMA DIRECTA) (MADRE DEL QUE ESTABA POR NACER) (25/08/1993)
EDILSON CARVAJAL MALDONADO (PADRE DE LA VÍCTIMA) (ABUELO DEL QUE ESTABA POR NACER) (14/11/1969)
MARNY CRISTANCHO MEJÍA (MADRE DE LA VÍCTIMA) (ABUELA DEL QUE ESTABA POR NACER) (02/04/1964)
DANNA VALENTINA CARVAJAL CRISTANCHO (HERMANA DE LA VÍCTIMA) (TIA DEL QUE ESTABA POR NACER)
AMEFRA MEDINA ARAGONÉS (SUEGRA DE LA VÍCTIMA) (ABUELA DEL QUE ESTABA POR NACER)
YEISON ALFONSO RIVERA MEDINA (CÓNYUGE DE LA VÍCTIMA) (PADRE DEL QUE ESTABA POR NACER)</v>
      </c>
      <c r="C6" s="74"/>
    </row>
    <row r="7" spans="1:6" ht="16" x14ac:dyDescent="0.2">
      <c r="A7" s="21" t="s">
        <v>5</v>
      </c>
      <c r="B7" s="74" t="str">
        <f>'GENERALES NOTA 322'!B6:C6</f>
        <v>LLAMADA EN GARANTIA</v>
      </c>
      <c r="C7" s="74"/>
    </row>
    <row r="8" spans="1:6" ht="32" x14ac:dyDescent="0.2">
      <c r="A8" s="21" t="s">
        <v>13</v>
      </c>
      <c r="B8" s="68">
        <f>'GENERALES NOTA 322'!B15:C15</f>
        <v>340000000</v>
      </c>
      <c r="C8" s="69"/>
    </row>
    <row r="9" spans="1:6" x14ac:dyDescent="0.2">
      <c r="A9" s="75" t="s">
        <v>14</v>
      </c>
      <c r="B9" s="76" t="s">
        <v>15</v>
      </c>
      <c r="C9" s="77"/>
    </row>
    <row r="10" spans="1:6" ht="16" x14ac:dyDescent="0.2">
      <c r="A10" s="75"/>
      <c r="B10" s="22" t="s">
        <v>16</v>
      </c>
      <c r="C10" s="19">
        <f>'GENERALES NOTA 322'!C17</f>
        <v>0</v>
      </c>
    </row>
    <row r="11" spans="1:6" ht="16" x14ac:dyDescent="0.2">
      <c r="A11" s="75"/>
      <c r="B11" s="22" t="s">
        <v>17</v>
      </c>
      <c r="C11" s="19">
        <f>'GENERALES NOTA 322'!C18</f>
        <v>0</v>
      </c>
    </row>
    <row r="12" spans="1:6" x14ac:dyDescent="0.2">
      <c r="A12" s="75"/>
      <c r="B12" s="76"/>
      <c r="C12" s="77"/>
    </row>
    <row r="13" spans="1:6" ht="16" x14ac:dyDescent="0.2">
      <c r="A13" s="75"/>
      <c r="B13" s="22" t="s">
        <v>72</v>
      </c>
      <c r="C13" s="24">
        <v>270000000</v>
      </c>
    </row>
    <row r="14" spans="1:6" ht="16" x14ac:dyDescent="0.2">
      <c r="A14" s="75"/>
      <c r="B14" s="22" t="s">
        <v>143</v>
      </c>
      <c r="C14" s="24">
        <v>70000000</v>
      </c>
      <c r="E14" t="s">
        <v>73</v>
      </c>
      <c r="F14" s="17">
        <v>0.7</v>
      </c>
    </row>
    <row r="15" spans="1:6" ht="16" x14ac:dyDescent="0.2">
      <c r="A15" s="23" t="s">
        <v>74</v>
      </c>
      <c r="B15" s="72" t="s">
        <v>123</v>
      </c>
      <c r="C15" s="73"/>
    </row>
    <row r="16" spans="1:6" ht="15" customHeight="1" x14ac:dyDescent="0.2">
      <c r="A16" s="21" t="s">
        <v>76</v>
      </c>
      <c r="B16" s="70" t="s">
        <v>151</v>
      </c>
      <c r="C16" s="71"/>
    </row>
    <row r="17" spans="1:3" ht="28.5" customHeight="1" x14ac:dyDescent="0.2">
      <c r="A17" s="14" t="s">
        <v>77</v>
      </c>
      <c r="B17" s="80">
        <f>((C19+C20+C22+C23)-C26)*C25*C27</f>
        <v>295200000</v>
      </c>
      <c r="C17" s="80"/>
    </row>
    <row r="18" spans="1:3" ht="16" x14ac:dyDescent="0.2">
      <c r="A18" s="23" t="s">
        <v>78</v>
      </c>
      <c r="B18" s="78" t="s">
        <v>15</v>
      </c>
      <c r="C18" s="79"/>
    </row>
    <row r="19" spans="1:3" ht="16" x14ac:dyDescent="0.2">
      <c r="A19" s="86"/>
      <c r="B19" s="22" t="s">
        <v>16</v>
      </c>
      <c r="C19" s="19">
        <v>0</v>
      </c>
    </row>
    <row r="20" spans="1:3" ht="16" x14ac:dyDescent="0.2">
      <c r="A20" s="87"/>
      <c r="B20" s="22" t="s">
        <v>17</v>
      </c>
      <c r="C20" s="19">
        <v>0</v>
      </c>
    </row>
    <row r="21" spans="1:3" x14ac:dyDescent="0.2">
      <c r="A21" s="87"/>
      <c r="B21" s="76" t="s">
        <v>18</v>
      </c>
      <c r="C21" s="77"/>
    </row>
    <row r="22" spans="1:3" ht="16" x14ac:dyDescent="0.2">
      <c r="A22" s="87"/>
      <c r="B22" s="22" t="s">
        <v>72</v>
      </c>
      <c r="C22" s="19">
        <v>228000000</v>
      </c>
    </row>
    <row r="23" spans="1:3" ht="32" x14ac:dyDescent="0.2">
      <c r="A23" s="87"/>
      <c r="B23" s="22" t="s">
        <v>79</v>
      </c>
      <c r="C23" s="19">
        <v>100000000</v>
      </c>
    </row>
    <row r="24" spans="1:3" x14ac:dyDescent="0.2">
      <c r="A24" s="87"/>
      <c r="B24" s="76" t="s">
        <v>80</v>
      </c>
      <c r="C24" s="77"/>
    </row>
    <row r="25" spans="1:3" ht="16" x14ac:dyDescent="0.2">
      <c r="A25" s="25"/>
      <c r="B25" s="22" t="s">
        <v>81</v>
      </c>
      <c r="C25" s="26">
        <v>1</v>
      </c>
    </row>
    <row r="26" spans="1:3" ht="16" x14ac:dyDescent="0.2">
      <c r="A26" s="27"/>
      <c r="B26" s="22" t="s">
        <v>31</v>
      </c>
      <c r="C26" s="28">
        <v>32800000</v>
      </c>
    </row>
    <row r="27" spans="1:3" ht="16" x14ac:dyDescent="0.2">
      <c r="A27" s="27"/>
      <c r="B27" s="22" t="s">
        <v>82</v>
      </c>
      <c r="C27" s="26">
        <v>1</v>
      </c>
    </row>
    <row r="28" spans="1:3" ht="16" x14ac:dyDescent="0.2">
      <c r="A28" s="18" t="s">
        <v>83</v>
      </c>
      <c r="B28" s="80">
        <f>IFERROR(B17*(VLOOKUP(B15,Hoja2!$G$1:$H$6,2,0)),16666)</f>
        <v>44280000</v>
      </c>
      <c r="C28" s="80"/>
    </row>
    <row r="29" spans="1:3" ht="32" x14ac:dyDescent="0.2">
      <c r="A29" s="21" t="s">
        <v>84</v>
      </c>
      <c r="B29" s="81" t="s">
        <v>152</v>
      </c>
      <c r="C29" s="82"/>
    </row>
    <row r="30" spans="1:3" ht="32" x14ac:dyDescent="0.2">
      <c r="A30" s="21" t="s">
        <v>85</v>
      </c>
      <c r="B30" s="83" t="s">
        <v>153</v>
      </c>
      <c r="C30" s="84"/>
    </row>
    <row r="31" spans="1:3" ht="19" x14ac:dyDescent="0.2">
      <c r="A31" s="29" t="s">
        <v>86</v>
      </c>
      <c r="B31" s="29"/>
      <c r="C31" s="29"/>
    </row>
    <row r="32" spans="1:3" x14ac:dyDescent="0.2">
      <c r="A32" s="30" t="s">
        <v>87</v>
      </c>
      <c r="B32" s="85"/>
      <c r="C32" s="85"/>
    </row>
    <row r="33" spans="1:3" x14ac:dyDescent="0.2">
      <c r="A33" s="30" t="s">
        <v>88</v>
      </c>
      <c r="B33" s="85"/>
      <c r="C33" s="85"/>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64" t="s">
        <v>89</v>
      </c>
      <c r="B1" s="64"/>
      <c r="C1" s="64"/>
    </row>
    <row r="2" spans="1:3" ht="17" customHeight="1" x14ac:dyDescent="0.2">
      <c r="A2" s="13" t="s">
        <v>27</v>
      </c>
      <c r="B2" s="65" t="str">
        <f>'[2]AUTOS NOTA 321'!B2:C2</f>
        <v xml:space="preserve">SINIESTRO   LEGIS </v>
      </c>
      <c r="C2" s="66"/>
    </row>
    <row r="3" spans="1:3" ht="16" customHeight="1" x14ac:dyDescent="0.2">
      <c r="A3" s="5" t="s">
        <v>1</v>
      </c>
      <c r="B3" s="36" t="str">
        <f>'GENERALES NOTA 322'!B2:C2</f>
        <v>73001310300220220022500</v>
      </c>
      <c r="C3" s="36"/>
    </row>
    <row r="4" spans="1:3" ht="16" x14ac:dyDescent="0.2">
      <c r="A4" s="5" t="s">
        <v>2</v>
      </c>
      <c r="B4" s="36" t="str">
        <f>'GENERALES NOTA 322'!B3:C3</f>
        <v>JUZGADO SEGUNDO CIVIL DEL CIRCUITO DE IBAGUÉ</v>
      </c>
      <c r="C4" s="36"/>
    </row>
    <row r="5" spans="1:3" ht="29" customHeight="1" x14ac:dyDescent="0.2">
      <c r="A5" s="5" t="s">
        <v>3</v>
      </c>
      <c r="B5" s="36" t="str">
        <f>'GENERALES NOTA 322'!B4:C4</f>
        <v>SALUD TOTAL EPS
SOCIEDAD MEDICO QUIRÚRGICA DEL TOLIMA SOCIEDAD ANÓNIMA Y/O CLÍNICA TOLIMA S.A.</v>
      </c>
      <c r="C5" s="36"/>
    </row>
    <row r="6" spans="1:3" ht="16" x14ac:dyDescent="0.2">
      <c r="A6" s="5" t="s">
        <v>4</v>
      </c>
      <c r="B6" s="36" t="str">
        <f>'GENERALES NOTA 322'!B5:C5</f>
        <v>PAULA ALEJANDRA CARVAJAL CRISTANCHO (VÍCTIMA DIRECTA) (MADRE DEL QUE ESTABA POR NACER) (25/08/1993)
EDILSON CARVAJAL MALDONADO (PADRE DE LA VÍCTIMA) (ABUELO DEL QUE ESTABA POR NACER) (14/11/1969)
MARNY CRISTANCHO MEJÍA (MADRE DE LA VÍCTIMA) (ABUELA DEL QUE ESTABA POR NACER) (02/04/1964)
DANNA VALENTINA CARVAJAL CRISTANCHO (HERMANA DE LA VÍCTIMA) (TIA DEL QUE ESTABA POR NACER)
AMEFRA MEDINA ARAGONÉS (SUEGRA DE LA VÍCTIMA) (ABUELA DEL QUE ESTABA POR NACER)
YEISON ALFONSO RIVERA MEDINA (CÓNYUGE DE LA VÍCTIMA) (PADRE DEL QUE ESTABA POR NACER)</v>
      </c>
      <c r="C6" s="36"/>
    </row>
    <row r="7" spans="1:3" ht="43.5" customHeight="1" x14ac:dyDescent="0.2">
      <c r="A7" s="5" t="s">
        <v>5</v>
      </c>
      <c r="B7" s="36" t="str">
        <f>'GENERALES NOTA 322'!B6:C6</f>
        <v>LLAMADA EN GARANTIA</v>
      </c>
      <c r="C7" s="36"/>
    </row>
    <row r="8" spans="1:3" ht="16" x14ac:dyDescent="0.2">
      <c r="A8" s="5" t="s">
        <v>90</v>
      </c>
      <c r="B8" s="36"/>
      <c r="C8" s="36"/>
    </row>
    <row r="9" spans="1:3" ht="16" x14ac:dyDescent="0.2">
      <c r="A9" s="15" t="s">
        <v>78</v>
      </c>
      <c r="B9" s="88"/>
      <c r="C9" s="88"/>
    </row>
    <row r="10" spans="1:3" ht="16" x14ac:dyDescent="0.2">
      <c r="A10" s="15" t="s">
        <v>91</v>
      </c>
      <c r="B10" s="36"/>
      <c r="C10" s="36"/>
    </row>
    <row r="11" spans="1:3" ht="32" x14ac:dyDescent="0.2">
      <c r="A11" s="15" t="s">
        <v>92</v>
      </c>
      <c r="B11" s="89"/>
      <c r="C11" s="55"/>
    </row>
    <row r="12" spans="1:3" ht="48" x14ac:dyDescent="0.2">
      <c r="A12" s="5" t="s">
        <v>93</v>
      </c>
      <c r="B12" s="36"/>
      <c r="C12" s="36"/>
    </row>
    <row r="13" spans="1:3" ht="48" x14ac:dyDescent="0.2">
      <c r="A13" s="5" t="s">
        <v>94</v>
      </c>
      <c r="B13" s="36"/>
      <c r="C13" s="36"/>
    </row>
    <row r="14" spans="1:3" ht="16" x14ac:dyDescent="0.2">
      <c r="A14" s="5" t="s">
        <v>95</v>
      </c>
      <c r="B14" s="11"/>
      <c r="C14" s="11"/>
    </row>
    <row r="15" spans="1:3" ht="16" x14ac:dyDescent="0.2">
      <c r="A15" s="15" t="s">
        <v>96</v>
      </c>
      <c r="B15" s="36"/>
      <c r="C15" s="36"/>
    </row>
    <row r="16" spans="1:3" ht="16" x14ac:dyDescent="0.2">
      <c r="A16" s="11" t="s">
        <v>97</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5" defaultRowHeight="15" x14ac:dyDescent="0.2"/>
  <sheetData>
    <row r="1" spans="1:1" x14ac:dyDescent="0.2">
      <c r="A1" t="s">
        <v>98</v>
      </c>
    </row>
    <row r="2" spans="1:1" x14ac:dyDescent="0.2">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32</v>
      </c>
      <c r="B1" t="s">
        <v>100</v>
      </c>
      <c r="C1" s="8" t="s">
        <v>36</v>
      </c>
      <c r="D1" s="8" t="s">
        <v>40</v>
      </c>
      <c r="E1" s="3" t="s">
        <v>41</v>
      </c>
      <c r="F1" s="2" t="s">
        <v>73</v>
      </c>
      <c r="G1" s="2" t="s">
        <v>75</v>
      </c>
      <c r="H1" s="4">
        <v>0.7</v>
      </c>
      <c r="I1" t="s">
        <v>101</v>
      </c>
      <c r="J1" t="s">
        <v>102</v>
      </c>
      <c r="L1" t="s">
        <v>6</v>
      </c>
    </row>
    <row r="2" spans="1:12" x14ac:dyDescent="0.2">
      <c r="A2" t="s">
        <v>103</v>
      </c>
      <c r="B2" t="s">
        <v>99</v>
      </c>
      <c r="C2" t="s">
        <v>104</v>
      </c>
      <c r="D2" s="2" t="s">
        <v>105</v>
      </c>
      <c r="E2" s="1" t="s">
        <v>106</v>
      </c>
      <c r="F2" s="2" t="s">
        <v>107</v>
      </c>
      <c r="G2" s="2" t="s">
        <v>108</v>
      </c>
      <c r="H2" s="4">
        <v>0.25</v>
      </c>
      <c r="I2" t="s">
        <v>109</v>
      </c>
      <c r="J2" t="s">
        <v>110</v>
      </c>
      <c r="L2" t="s">
        <v>111</v>
      </c>
    </row>
    <row r="3" spans="1:12" x14ac:dyDescent="0.2">
      <c r="A3" t="s">
        <v>112</v>
      </c>
      <c r="C3" t="s">
        <v>113</v>
      </c>
      <c r="D3" s="2" t="s">
        <v>114</v>
      </c>
      <c r="E3" s="1" t="s">
        <v>115</v>
      </c>
      <c r="F3" s="2" t="s">
        <v>116</v>
      </c>
      <c r="G3" s="2" t="s">
        <v>117</v>
      </c>
      <c r="H3" s="4">
        <v>0.55000000000000004</v>
      </c>
      <c r="I3" t="s">
        <v>118</v>
      </c>
      <c r="J3" t="s">
        <v>119</v>
      </c>
    </row>
    <row r="4" spans="1:12" x14ac:dyDescent="0.2">
      <c r="A4" t="s">
        <v>120</v>
      </c>
      <c r="C4" t="s">
        <v>121</v>
      </c>
      <c r="E4" s="1" t="s">
        <v>122</v>
      </c>
      <c r="G4" s="2" t="s">
        <v>123</v>
      </c>
      <c r="H4" s="4">
        <v>0.15</v>
      </c>
      <c r="I4" t="s">
        <v>124</v>
      </c>
      <c r="J4" t="s">
        <v>125</v>
      </c>
    </row>
    <row r="5" spans="1:12" x14ac:dyDescent="0.2">
      <c r="A5" t="s">
        <v>126</v>
      </c>
      <c r="E5" s="1" t="s">
        <v>127</v>
      </c>
      <c r="G5" s="2" t="s">
        <v>128</v>
      </c>
      <c r="H5" s="4">
        <v>0.7</v>
      </c>
      <c r="I5" t="s">
        <v>129</v>
      </c>
      <c r="J5" t="s">
        <v>130</v>
      </c>
    </row>
    <row r="6" spans="1:12" x14ac:dyDescent="0.2">
      <c r="E6" s="1" t="s">
        <v>131</v>
      </c>
      <c r="G6" s="2" t="s">
        <v>132</v>
      </c>
      <c r="H6" s="4">
        <v>0.3</v>
      </c>
      <c r="J6" t="s">
        <v>133</v>
      </c>
    </row>
    <row r="7" spans="1:12" x14ac:dyDescent="0.2">
      <c r="E7" s="1" t="s">
        <v>134</v>
      </c>
      <c r="G7" s="2" t="s">
        <v>107</v>
      </c>
    </row>
    <row r="8" spans="1:12" x14ac:dyDescent="0.2">
      <c r="E8" s="1" t="s">
        <v>135</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F1620F-6882-40C1-983B-03FDDC70320B}">
  <ds:schemaRefs>
    <ds:schemaRef ds:uri="http://schemas.microsoft.com/sharepoint/v3/contenttype/forms"/>
  </ds:schemaRefs>
</ds:datastoreItem>
</file>

<file path=customXml/itemProps2.xml><?xml version="1.0" encoding="utf-8"?>
<ds:datastoreItem xmlns:ds="http://schemas.openxmlformats.org/officeDocument/2006/customXml" ds:itemID="{1E521F91-C2E4-4778-88F8-631F795F6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64D33B-784F-4592-9F54-7AB9CEB307AC}">
  <ds:schemaRefs>
    <ds:schemaRef ds:uri="http://purl.org/dc/elements/1.1/"/>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e7d3d6e7-89cb-4750-b948-5e984f176bb6"/>
    <ds:schemaRef ds:uri="4382931b-6036-484b-ad41-6810b26eb98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2023-10-14T01:25:51Z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ies>
</file>