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C390A264-DAB2-4000-83EA-3002507B4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A16" i="1" s="1"/>
  <c r="B16" i="1" s="1"/>
  <c r="A17" i="1" s="1"/>
  <c r="B17" i="1" s="1"/>
  <c r="A18" i="1" s="1"/>
  <c r="B18" i="1" s="1"/>
  <c r="A19" i="1" s="1"/>
  <c r="B19" i="1" s="1"/>
  <c r="A20" i="1" s="1"/>
  <c r="B20" i="1" s="1"/>
  <c r="A21" i="1" s="1"/>
  <c r="B21" i="1" s="1"/>
  <c r="D15" i="1"/>
  <c r="D16" i="1"/>
  <c r="D17" i="1"/>
  <c r="D18" i="1"/>
  <c r="D19" i="1"/>
  <c r="D20" i="1"/>
  <c r="D21" i="1"/>
  <c r="D121" i="1"/>
  <c r="D122" i="1"/>
  <c r="D123" i="1"/>
  <c r="D124" i="1"/>
  <c r="D125" i="1"/>
  <c r="D126" i="1"/>
  <c r="B122" i="1"/>
  <c r="B123" i="1"/>
  <c r="B124" i="1"/>
  <c r="B125" i="1"/>
  <c r="B126" i="1"/>
  <c r="B121" i="1"/>
  <c r="D120" i="1"/>
  <c r="B120" i="1"/>
  <c r="D66" i="1"/>
  <c r="D67" i="1"/>
  <c r="D68" i="1"/>
  <c r="D69" i="1"/>
  <c r="D70" i="1"/>
  <c r="D71" i="1"/>
  <c r="D72" i="1"/>
  <c r="D73" i="1"/>
  <c r="D119" i="1"/>
  <c r="D118" i="1"/>
  <c r="D117" i="1"/>
  <c r="D116" i="1"/>
  <c r="D115" i="1"/>
  <c r="D114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37" i="1"/>
  <c r="D38" i="1"/>
  <c r="D39" i="1"/>
  <c r="D40" i="1"/>
  <c r="D41" i="1"/>
  <c r="D33" i="1"/>
  <c r="D34" i="1"/>
  <c r="D35" i="1"/>
  <c r="D36" i="1"/>
  <c r="D32" i="1"/>
  <c r="D31" i="1"/>
  <c r="D30" i="1"/>
  <c r="D29" i="1"/>
  <c r="D28" i="1"/>
  <c r="D27" i="1"/>
  <c r="D26" i="1"/>
  <c r="D25" i="1"/>
  <c r="D24" i="1"/>
  <c r="D23" i="1"/>
  <c r="D22" i="1"/>
  <c r="C8" i="1"/>
  <c r="E15" i="1" l="1"/>
  <c r="G15" i="1" s="1"/>
  <c r="E16" i="1"/>
  <c r="B22" i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F16" i="1" l="1"/>
  <c r="G16" i="1"/>
  <c r="A37" i="1"/>
  <c r="B37" i="1" s="1"/>
  <c r="A38" i="1" s="1"/>
  <c r="B38" i="1" s="1"/>
  <c r="A39" i="1" s="1"/>
  <c r="B39" i="1" s="1"/>
  <c r="A40" i="1" s="1"/>
  <c r="B40" i="1" s="1"/>
  <c r="A41" i="1" s="1"/>
  <c r="B41" i="1" s="1"/>
  <c r="A42" i="1" s="1"/>
  <c r="B42" i="1" s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56" i="1" s="1"/>
  <c r="B56" i="1" s="1"/>
  <c r="A57" i="1" s="1"/>
  <c r="B57" i="1" s="1"/>
  <c r="A58" i="1" s="1"/>
  <c r="B58" i="1" s="1"/>
  <c r="A59" i="1" s="1"/>
  <c r="B59" i="1" s="1"/>
  <c r="A60" i="1" s="1"/>
  <c r="B60" i="1" s="1"/>
  <c r="A61" i="1" s="1"/>
  <c r="B61" i="1" s="1"/>
  <c r="A62" i="1" s="1"/>
  <c r="B62" i="1" s="1"/>
  <c r="A63" i="1" s="1"/>
  <c r="B63" i="1" s="1"/>
  <c r="A64" i="1" s="1"/>
  <c r="B64" i="1" s="1"/>
  <c r="A65" i="1" s="1"/>
  <c r="B65" i="1" s="1"/>
  <c r="E17" i="1" l="1"/>
  <c r="G17" i="1" s="1"/>
  <c r="A66" i="1"/>
  <c r="B66" i="1" s="1"/>
  <c r="A67" i="1" s="1"/>
  <c r="B67" i="1" s="1"/>
  <c r="A68" i="1" s="1"/>
  <c r="B68" i="1" s="1"/>
  <c r="A69" i="1" s="1"/>
  <c r="B69" i="1" s="1"/>
  <c r="A70" i="1" s="1"/>
  <c r="B70" i="1" s="1"/>
  <c r="A71" i="1" s="1"/>
  <c r="B71" i="1" s="1"/>
  <c r="A72" i="1" s="1"/>
  <c r="B72" i="1" s="1"/>
  <c r="A73" i="1" s="1"/>
  <c r="B73" i="1" s="1"/>
  <c r="A74" i="1" s="1"/>
  <c r="B74" i="1" s="1"/>
  <c r="A75" i="1" s="1"/>
  <c r="B75" i="1" s="1"/>
  <c r="A76" i="1" s="1"/>
  <c r="B76" i="1" s="1"/>
  <c r="A77" i="1" s="1"/>
  <c r="B77" i="1" s="1"/>
  <c r="A78" i="1" s="1"/>
  <c r="B78" i="1" s="1"/>
  <c r="A79" i="1" s="1"/>
  <c r="B79" i="1" s="1"/>
  <c r="A80" i="1" s="1"/>
  <c r="B80" i="1" s="1"/>
  <c r="A81" i="1" s="1"/>
  <c r="B81" i="1" s="1"/>
  <c r="A82" i="1" s="1"/>
  <c r="B82" i="1" s="1"/>
  <c r="A83" i="1" s="1"/>
  <c r="B83" i="1" s="1"/>
  <c r="A84" i="1" s="1"/>
  <c r="B84" i="1" s="1"/>
  <c r="A85" i="1" s="1"/>
  <c r="B85" i="1" s="1"/>
  <c r="A86" i="1" s="1"/>
  <c r="B86" i="1" s="1"/>
  <c r="A87" i="1" s="1"/>
  <c r="B87" i="1" s="1"/>
  <c r="A88" i="1" s="1"/>
  <c r="B88" i="1" s="1"/>
  <c r="A89" i="1" s="1"/>
  <c r="B89" i="1" s="1"/>
  <c r="A90" i="1" s="1"/>
  <c r="B90" i="1" s="1"/>
  <c r="A91" i="1" s="1"/>
  <c r="B91" i="1" s="1"/>
  <c r="A92" i="1" s="1"/>
  <c r="B92" i="1" s="1"/>
  <c r="A93" i="1" s="1"/>
  <c r="B93" i="1" s="1"/>
  <c r="A94" i="1" s="1"/>
  <c r="B94" i="1" s="1"/>
  <c r="A95" i="1" s="1"/>
  <c r="B95" i="1" s="1"/>
  <c r="A96" i="1" s="1"/>
  <c r="B96" i="1" s="1"/>
  <c r="A97" i="1" s="1"/>
  <c r="B97" i="1" s="1"/>
  <c r="A98" i="1" s="1"/>
  <c r="B98" i="1" s="1"/>
  <c r="A99" i="1" s="1"/>
  <c r="B99" i="1" s="1"/>
  <c r="A100" i="1" s="1"/>
  <c r="B100" i="1" s="1"/>
  <c r="A101" i="1" s="1"/>
  <c r="B101" i="1" s="1"/>
  <c r="A102" i="1" s="1"/>
  <c r="B102" i="1" s="1"/>
  <c r="A103" i="1" s="1"/>
  <c r="B103" i="1" s="1"/>
  <c r="A104" i="1" s="1"/>
  <c r="B104" i="1" s="1"/>
  <c r="A105" i="1" s="1"/>
  <c r="B105" i="1" s="1"/>
  <c r="A106" i="1" s="1"/>
  <c r="B106" i="1" s="1"/>
  <c r="A107" i="1" s="1"/>
  <c r="B107" i="1" s="1"/>
  <c r="A108" i="1" s="1"/>
  <c r="B108" i="1" s="1"/>
  <c r="A109" i="1" s="1"/>
  <c r="B109" i="1" s="1"/>
  <c r="A110" i="1" s="1"/>
  <c r="B110" i="1" s="1"/>
  <c r="A111" i="1" s="1"/>
  <c r="B111" i="1" s="1"/>
  <c r="A112" i="1" s="1"/>
  <c r="B112" i="1" s="1"/>
  <c r="A113" i="1" s="1"/>
  <c r="B113" i="1" s="1"/>
  <c r="A114" i="1" s="1"/>
  <c r="B114" i="1" s="1"/>
  <c r="A115" i="1" s="1"/>
  <c r="B115" i="1" s="1"/>
  <c r="A116" i="1" s="1"/>
  <c r="B116" i="1" s="1"/>
  <c r="A117" i="1" s="1"/>
  <c r="B117" i="1" s="1"/>
  <c r="A118" i="1" s="1"/>
  <c r="B118" i="1" s="1"/>
  <c r="A119" i="1" s="1"/>
  <c r="B119" i="1" s="1"/>
  <c r="F17" i="1" l="1"/>
  <c r="E18" i="1" l="1"/>
  <c r="G18" i="1" s="1"/>
  <c r="F18" i="1" l="1"/>
  <c r="E19" i="1" l="1"/>
  <c r="G19" i="1" s="1"/>
  <c r="F19" i="1" l="1"/>
  <c r="E20" i="1" l="1"/>
  <c r="G20" i="1" s="1"/>
  <c r="F20" i="1"/>
  <c r="E21" i="1" l="1"/>
  <c r="G21" i="1" s="1"/>
  <c r="F21" i="1" l="1"/>
  <c r="E22" i="1" l="1"/>
  <c r="G22" i="1" s="1"/>
  <c r="F22" i="1" l="1"/>
  <c r="E23" i="1" l="1"/>
  <c r="G23" i="1" s="1"/>
  <c r="F23" i="1" l="1"/>
  <c r="E24" i="1" s="1"/>
  <c r="G24" i="1" s="1"/>
  <c r="F24" i="1" l="1"/>
  <c r="E25" i="1" s="1"/>
  <c r="G25" i="1" l="1"/>
  <c r="F25" i="1"/>
  <c r="E26" i="1" s="1"/>
  <c r="G26" i="1" s="1"/>
  <c r="F26" i="1" l="1"/>
  <c r="E27" i="1"/>
  <c r="G27" i="1" s="1"/>
  <c r="F27" i="1" l="1"/>
  <c r="E28" i="1" s="1"/>
  <c r="G28" i="1" s="1"/>
  <c r="F28" i="1" l="1"/>
  <c r="E29" i="1" l="1"/>
  <c r="G29" i="1" s="1"/>
  <c r="F29" i="1" l="1"/>
  <c r="E30" i="1" l="1"/>
  <c r="G30" i="1" s="1"/>
  <c r="F30" i="1" l="1"/>
  <c r="E31" i="1" l="1"/>
  <c r="G31" i="1" s="1"/>
  <c r="F31" i="1" l="1"/>
  <c r="E32" i="1" l="1"/>
  <c r="G32" i="1" s="1"/>
  <c r="F32" i="1" l="1"/>
  <c r="E33" i="1" l="1"/>
  <c r="G33" i="1" s="1"/>
  <c r="F33" i="1" l="1"/>
  <c r="E34" i="1" l="1"/>
  <c r="G34" i="1" s="1"/>
  <c r="F34" i="1" l="1"/>
  <c r="E35" i="1" l="1"/>
  <c r="G35" i="1" s="1"/>
  <c r="F35" i="1" l="1"/>
  <c r="E36" i="1" l="1"/>
  <c r="G36" i="1" s="1"/>
  <c r="F36" i="1" l="1"/>
  <c r="E37" i="1" l="1"/>
  <c r="G37" i="1" s="1"/>
  <c r="F37" i="1" l="1"/>
  <c r="E38" i="1" l="1"/>
  <c r="G38" i="1" s="1"/>
  <c r="F38" i="1" l="1"/>
  <c r="E39" i="1" l="1"/>
  <c r="G39" i="1" s="1"/>
  <c r="F39" i="1" l="1"/>
  <c r="E40" i="1" l="1"/>
  <c r="G40" i="1" s="1"/>
  <c r="F40" i="1" l="1"/>
  <c r="E41" i="1" l="1"/>
  <c r="G41" i="1" s="1"/>
  <c r="F41" i="1" l="1"/>
  <c r="E42" i="1" l="1"/>
  <c r="G42" i="1" s="1"/>
  <c r="F42" i="1" l="1"/>
  <c r="E43" i="1"/>
  <c r="G43" i="1" s="1"/>
  <c r="F43" i="1"/>
  <c r="E44" i="1" l="1"/>
  <c r="G44" i="1" s="1"/>
  <c r="F44" i="1" l="1"/>
  <c r="E45" i="1" l="1"/>
  <c r="G45" i="1" s="1"/>
  <c r="F45" i="1" l="1"/>
  <c r="E46" i="1" l="1"/>
  <c r="G46" i="1" s="1"/>
  <c r="F46" i="1" l="1"/>
  <c r="E47" i="1" l="1"/>
  <c r="G47" i="1" s="1"/>
  <c r="F47" i="1" l="1"/>
  <c r="E48" i="1" l="1"/>
  <c r="G48" i="1" s="1"/>
  <c r="F48" i="1" l="1"/>
  <c r="E49" i="1" l="1"/>
  <c r="G49" i="1" s="1"/>
  <c r="F49" i="1" l="1"/>
  <c r="E50" i="1" l="1"/>
  <c r="G50" i="1" s="1"/>
  <c r="F50" i="1" l="1"/>
  <c r="E51" i="1" l="1"/>
  <c r="G51" i="1" s="1"/>
  <c r="F51" i="1" l="1"/>
  <c r="E52" i="1" l="1"/>
  <c r="G52" i="1" s="1"/>
  <c r="F52" i="1" l="1"/>
  <c r="E53" i="1" l="1"/>
  <c r="G53" i="1" s="1"/>
  <c r="F53" i="1" l="1"/>
  <c r="E54" i="1" l="1"/>
  <c r="G54" i="1" s="1"/>
  <c r="F54" i="1" l="1"/>
  <c r="E55" i="1" l="1"/>
  <c r="G55" i="1" s="1"/>
  <c r="F55" i="1" l="1"/>
  <c r="E56" i="1" l="1"/>
  <c r="G56" i="1" s="1"/>
  <c r="F56" i="1" l="1"/>
  <c r="E57" i="1"/>
  <c r="G57" i="1" s="1"/>
  <c r="F57" i="1" l="1"/>
  <c r="E58" i="1" l="1"/>
  <c r="G58" i="1" s="1"/>
  <c r="F58" i="1" l="1"/>
  <c r="E59" i="1" l="1"/>
  <c r="G59" i="1" s="1"/>
  <c r="F59" i="1" l="1"/>
  <c r="E60" i="1" l="1"/>
  <c r="G60" i="1" s="1"/>
  <c r="F60" i="1" l="1"/>
  <c r="E61" i="1" l="1"/>
  <c r="G61" i="1" s="1"/>
  <c r="F61" i="1" l="1"/>
  <c r="E62" i="1" l="1"/>
  <c r="G62" i="1" s="1"/>
  <c r="F62" i="1" l="1"/>
  <c r="E63" i="1" l="1"/>
  <c r="G63" i="1" s="1"/>
  <c r="F63" i="1" l="1"/>
  <c r="E64" i="1" l="1"/>
  <c r="G64" i="1" s="1"/>
  <c r="F64" i="1" l="1"/>
  <c r="E65" i="1" l="1"/>
  <c r="G65" i="1" s="1"/>
  <c r="F65" i="1" l="1"/>
  <c r="E66" i="1" l="1"/>
  <c r="G66" i="1" s="1"/>
  <c r="F66" i="1" l="1"/>
  <c r="E67" i="1" l="1"/>
  <c r="G67" i="1" s="1"/>
  <c r="F67" i="1" l="1"/>
  <c r="E68" i="1"/>
  <c r="G68" i="1" s="1"/>
  <c r="F68" i="1" l="1"/>
  <c r="E69" i="1" l="1"/>
  <c r="G69" i="1" s="1"/>
  <c r="F69" i="1" l="1"/>
  <c r="E70" i="1" l="1"/>
  <c r="G70" i="1" s="1"/>
  <c r="F70" i="1" l="1"/>
  <c r="E71" i="1" l="1"/>
  <c r="G71" i="1" s="1"/>
  <c r="F71" i="1" l="1"/>
  <c r="E72" i="1" l="1"/>
  <c r="G72" i="1" s="1"/>
  <c r="F72" i="1" l="1"/>
  <c r="E73" i="1"/>
  <c r="G73" i="1" s="1"/>
  <c r="F73" i="1" l="1"/>
  <c r="E74" i="1" l="1"/>
  <c r="G74" i="1" s="1"/>
  <c r="F74" i="1" l="1"/>
  <c r="E75" i="1" l="1"/>
  <c r="G75" i="1" s="1"/>
  <c r="F75" i="1" l="1"/>
  <c r="E76" i="1" l="1"/>
  <c r="G76" i="1" s="1"/>
  <c r="F76" i="1" l="1"/>
  <c r="E77" i="1" l="1"/>
  <c r="G77" i="1" s="1"/>
  <c r="F77" i="1" l="1"/>
  <c r="E78" i="1" l="1"/>
  <c r="G78" i="1" s="1"/>
  <c r="F78" i="1" l="1"/>
  <c r="E79" i="1" l="1"/>
  <c r="G79" i="1" s="1"/>
  <c r="F79" i="1" l="1"/>
  <c r="E80" i="1" l="1"/>
  <c r="G80" i="1" s="1"/>
  <c r="F80" i="1" l="1"/>
  <c r="E81" i="1" l="1"/>
  <c r="G81" i="1" s="1"/>
  <c r="F81" i="1"/>
  <c r="E82" i="1" l="1"/>
  <c r="G82" i="1" s="1"/>
  <c r="F82" i="1"/>
  <c r="E83" i="1" l="1"/>
  <c r="G83" i="1" s="1"/>
  <c r="F83" i="1" l="1"/>
  <c r="E84" i="1"/>
  <c r="G84" i="1" s="1"/>
  <c r="F84" i="1" l="1"/>
  <c r="E85" i="1"/>
  <c r="G85" i="1" s="1"/>
  <c r="F85" i="1" l="1"/>
  <c r="E86" i="1" l="1"/>
  <c r="G86" i="1" s="1"/>
  <c r="F86" i="1" l="1"/>
  <c r="E87" i="1" s="1"/>
  <c r="G87" i="1" s="1"/>
  <c r="F87" i="1" l="1"/>
  <c r="E88" i="1" s="1"/>
  <c r="G88" i="1" s="1"/>
  <c r="F88" i="1" l="1"/>
  <c r="E89" i="1"/>
  <c r="G89" i="1" s="1"/>
  <c r="F89" i="1" l="1"/>
  <c r="E90" i="1" l="1"/>
  <c r="G90" i="1" s="1"/>
  <c r="F90" i="1" l="1"/>
  <c r="E91" i="1" l="1"/>
  <c r="G91" i="1" s="1"/>
  <c r="F91" i="1" l="1"/>
  <c r="E92" i="1" l="1"/>
  <c r="G92" i="1" s="1"/>
  <c r="F92" i="1" l="1"/>
  <c r="E93" i="1" l="1"/>
  <c r="G93" i="1" s="1"/>
  <c r="F93" i="1" l="1"/>
  <c r="E94" i="1" l="1"/>
  <c r="G94" i="1" s="1"/>
  <c r="F94" i="1" l="1"/>
  <c r="E95" i="1" l="1"/>
  <c r="G95" i="1" s="1"/>
  <c r="F95" i="1" l="1"/>
  <c r="E96" i="1" l="1"/>
  <c r="G96" i="1" s="1"/>
  <c r="F96" i="1" l="1"/>
  <c r="E97" i="1" l="1"/>
  <c r="G97" i="1" s="1"/>
  <c r="F97" i="1" l="1"/>
  <c r="E98" i="1" l="1"/>
  <c r="G98" i="1" s="1"/>
  <c r="F98" i="1" l="1"/>
  <c r="E99" i="1" l="1"/>
  <c r="G99" i="1" s="1"/>
  <c r="F99" i="1" l="1"/>
  <c r="E100" i="1" l="1"/>
  <c r="G100" i="1" s="1"/>
  <c r="F100" i="1" l="1"/>
  <c r="E101" i="1" l="1"/>
  <c r="G101" i="1" s="1"/>
  <c r="F101" i="1" l="1"/>
  <c r="E102" i="1" l="1"/>
  <c r="G102" i="1" s="1"/>
  <c r="F102" i="1" l="1"/>
  <c r="E103" i="1" l="1"/>
  <c r="G103" i="1" s="1"/>
  <c r="F103" i="1" l="1"/>
  <c r="E104" i="1" l="1"/>
  <c r="G104" i="1" s="1"/>
  <c r="F104" i="1" l="1"/>
  <c r="E105" i="1" l="1"/>
  <c r="G105" i="1" s="1"/>
  <c r="F105" i="1" l="1"/>
  <c r="E106" i="1" l="1"/>
  <c r="G106" i="1" s="1"/>
  <c r="F106" i="1" l="1"/>
  <c r="E107" i="1" l="1"/>
  <c r="G107" i="1" s="1"/>
  <c r="F107" i="1" l="1"/>
  <c r="E108" i="1" l="1"/>
  <c r="G108" i="1" s="1"/>
  <c r="F108" i="1" l="1"/>
  <c r="E109" i="1" l="1"/>
  <c r="G109" i="1" s="1"/>
  <c r="F109" i="1" l="1"/>
  <c r="E110" i="1" l="1"/>
  <c r="G110" i="1" s="1"/>
  <c r="F110" i="1" l="1"/>
  <c r="E111" i="1" l="1"/>
  <c r="G111" i="1" s="1"/>
  <c r="F111" i="1" l="1"/>
  <c r="E112" i="1" l="1"/>
  <c r="G112" i="1" s="1"/>
  <c r="F112" i="1" l="1"/>
  <c r="E113" i="1" l="1"/>
  <c r="G113" i="1" s="1"/>
  <c r="F113" i="1" l="1"/>
  <c r="E114" i="1" l="1"/>
  <c r="G114" i="1" s="1"/>
  <c r="F114" i="1" l="1"/>
  <c r="E115" i="1" l="1"/>
  <c r="G115" i="1" s="1"/>
  <c r="F115" i="1" l="1"/>
  <c r="E116" i="1" l="1"/>
  <c r="G116" i="1" s="1"/>
  <c r="F116" i="1" l="1"/>
  <c r="E117" i="1" l="1"/>
  <c r="G117" i="1" s="1"/>
  <c r="F117" i="1" l="1"/>
  <c r="E118" i="1" l="1"/>
  <c r="G118" i="1" s="1"/>
  <c r="F118" i="1" l="1"/>
  <c r="E119" i="1" l="1"/>
  <c r="G119" i="1" s="1"/>
  <c r="F119" i="1" l="1"/>
  <c r="E120" i="1" l="1"/>
  <c r="G120" i="1" l="1"/>
  <c r="F120" i="1"/>
  <c r="E121" i="1" l="1"/>
  <c r="G121" i="1" l="1"/>
  <c r="F121" i="1"/>
  <c r="E122" i="1" s="1"/>
  <c r="F122" i="1" l="1"/>
  <c r="G122" i="1"/>
  <c r="E123" i="1" l="1"/>
  <c r="G123" i="1" s="1"/>
  <c r="F123" i="1"/>
  <c r="E124" i="1" s="1"/>
  <c r="F124" i="1" l="1"/>
  <c r="E125" i="1" s="1"/>
  <c r="G124" i="1"/>
  <c r="F125" i="1" l="1"/>
  <c r="E126" i="1" s="1"/>
  <c r="G125" i="1"/>
  <c r="F126" i="1" l="1"/>
  <c r="G126" i="1"/>
  <c r="G128" i="1" s="1"/>
  <c r="C9" i="1" l="1"/>
</calcChain>
</file>

<file path=xl/sharedStrings.xml><?xml version="1.0" encoding="utf-8"?>
<sst xmlns="http://schemas.openxmlformats.org/spreadsheetml/2006/main" count="15" uniqueCount="15">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</sst>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167" fontId="0" fillId="0" borderId="0" xfId="2" applyNumberFormat="1" applyFont="1"/>
    <xf numFmtId="43" fontId="6" fillId="0" borderId="0" xfId="1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abSelected="1" zoomScale="115" zoomScaleNormal="115" workbookViewId="0">
      <selection activeCell="I14" sqref="I14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26"/>
      <c r="B1" s="26"/>
      <c r="C1" s="26"/>
      <c r="D1" s="26"/>
      <c r="E1" s="26"/>
      <c r="F1" s="26"/>
      <c r="G1" s="26"/>
    </row>
    <row r="2" spans="1:9" ht="13.5" thickBot="1" x14ac:dyDescent="0.25">
      <c r="A2" s="27" t="s">
        <v>0</v>
      </c>
      <c r="B2" s="27"/>
      <c r="C2" s="27"/>
      <c r="D2" s="27"/>
      <c r="E2" s="27"/>
      <c r="F2" s="27"/>
      <c r="G2" s="27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26" t="s">
        <v>1</v>
      </c>
      <c r="B4" s="26"/>
      <c r="C4" s="26"/>
      <c r="D4" s="26"/>
      <c r="E4" s="26"/>
      <c r="F4" s="26"/>
      <c r="G4" s="26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</v>
      </c>
      <c r="D6" s="12" t="s">
        <v>3</v>
      </c>
      <c r="E6" s="12" t="s">
        <v>4</v>
      </c>
      <c r="G6" s="9"/>
      <c r="H6" s="3"/>
    </row>
    <row r="7" spans="1:9" x14ac:dyDescent="0.2">
      <c r="C7" s="9">
        <v>1782030</v>
      </c>
      <c r="D7" s="13">
        <v>42633</v>
      </c>
      <c r="E7" s="14">
        <v>45807</v>
      </c>
      <c r="G7" s="9"/>
      <c r="H7" s="3"/>
    </row>
    <row r="8" spans="1:9" x14ac:dyDescent="0.2">
      <c r="A8" s="8" t="s">
        <v>5</v>
      </c>
      <c r="C8" s="15">
        <f>+E7-D7+1</f>
        <v>3175</v>
      </c>
      <c r="D8" s="9"/>
      <c r="G8" s="9"/>
      <c r="H8" s="4"/>
    </row>
    <row r="9" spans="1:9" s="5" customFormat="1" x14ac:dyDescent="0.2">
      <c r="A9" s="16" t="s">
        <v>6</v>
      </c>
      <c r="B9" s="16"/>
      <c r="C9" s="17">
        <f>SUM(G15:G126)</f>
        <v>4227154.1861018855</v>
      </c>
      <c r="D9" s="18"/>
      <c r="E9" s="19"/>
      <c r="F9" s="19"/>
      <c r="G9" s="18"/>
    </row>
    <row r="10" spans="1:9" x14ac:dyDescent="0.2">
      <c r="A10" s="8" t="s">
        <v>7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28" t="s">
        <v>8</v>
      </c>
      <c r="B12" s="29"/>
      <c r="C12" s="34" t="s">
        <v>9</v>
      </c>
      <c r="D12" s="37" t="s">
        <v>10</v>
      </c>
      <c r="E12" s="40" t="s">
        <v>11</v>
      </c>
      <c r="F12" s="40" t="s">
        <v>12</v>
      </c>
      <c r="G12" s="34" t="s">
        <v>13</v>
      </c>
    </row>
    <row r="13" spans="1:9" x14ac:dyDescent="0.2">
      <c r="A13" s="30"/>
      <c r="B13" s="31"/>
      <c r="C13" s="35"/>
      <c r="D13" s="38"/>
      <c r="E13" s="41"/>
      <c r="F13" s="41"/>
      <c r="G13" s="35"/>
    </row>
    <row r="14" spans="1:9" x14ac:dyDescent="0.2">
      <c r="A14" s="32"/>
      <c r="B14" s="33"/>
      <c r="C14" s="36"/>
      <c r="D14" s="39"/>
      <c r="E14" s="42"/>
      <c r="F14" s="42"/>
      <c r="G14" s="36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66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66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>IF(F21=$C$8,0, IF(AND($D$7&gt;B22,$E$7&gt;B22),0, IF(AND($D$7&gt;=A22,$E$7&lt;=B22),$E$7-$D$7+1,IF(AND(F21&lt;&gt;0,$E$7&gt;=A22,$E$7&lt;=B22),$E$7-A22+1,IF(AND(F21=0,$D$7&gt;=A22,$D$7&lt;=B22,$E$7&gt;B22),B22-$D$7+1, B22-A22+1)))))</f>
        <v>11</v>
      </c>
      <c r="F22" s="8">
        <f>+F21+E22</f>
        <v>17</v>
      </c>
      <c r="G22" s="9">
        <f t="shared" si="2"/>
        <v>14976.869914584</v>
      </c>
      <c r="I22" s="6"/>
    </row>
    <row r="23" spans="1:9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31</v>
      </c>
      <c r="F23" s="8">
        <f t="shared" si="1"/>
        <v>48</v>
      </c>
      <c r="G23" s="9">
        <f t="shared" si="2"/>
        <v>43671.436443884835</v>
      </c>
      <c r="I23" s="6"/>
    </row>
    <row r="24" spans="1:9" x14ac:dyDescent="0.2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30</v>
      </c>
      <c r="F24" s="8">
        <f t="shared" si="1"/>
        <v>78</v>
      </c>
      <c r="G24" s="9">
        <f t="shared" si="2"/>
        <v>33008.862654028293</v>
      </c>
      <c r="I24" s="6"/>
    </row>
    <row r="25" spans="1:9" x14ac:dyDescent="0.2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31</v>
      </c>
      <c r="F25" s="8">
        <f t="shared" si="1"/>
        <v>109</v>
      </c>
      <c r="G25" s="9">
        <f t="shared" si="2"/>
        <v>34119.625959827295</v>
      </c>
      <c r="I25" s="6"/>
    </row>
    <row r="26" spans="1:9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31</v>
      </c>
      <c r="F26" s="8">
        <f t="shared" si="1"/>
        <v>140</v>
      </c>
      <c r="G26" s="9">
        <f t="shared" si="2"/>
        <v>44282.479832073586</v>
      </c>
      <c r="I26" s="6"/>
    </row>
    <row r="27" spans="1:9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28</v>
      </c>
      <c r="F27" s="8">
        <f t="shared" si="1"/>
        <v>168</v>
      </c>
      <c r="G27" s="9">
        <f t="shared" si="2"/>
        <v>39949.417646021844</v>
      </c>
      <c r="I27" s="6"/>
    </row>
    <row r="28" spans="1:9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31</v>
      </c>
      <c r="F28" s="8">
        <f t="shared" si="1"/>
        <v>199</v>
      </c>
      <c r="G28" s="9">
        <f t="shared" si="2"/>
        <v>44282.479832073586</v>
      </c>
      <c r="I28" s="6"/>
    </row>
    <row r="29" spans="1:9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30</v>
      </c>
      <c r="F29" s="8">
        <f t="shared" si="1"/>
        <v>229</v>
      </c>
      <c r="G29" s="9">
        <f t="shared" si="2"/>
        <v>42820.129672117684</v>
      </c>
      <c r="I29" s="6"/>
    </row>
    <row r="30" spans="1:9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31</v>
      </c>
      <c r="F30" s="8">
        <f t="shared" si="1"/>
        <v>260</v>
      </c>
      <c r="G30" s="9">
        <f t="shared" si="2"/>
        <v>44265.051986419101</v>
      </c>
      <c r="I30" s="6"/>
    </row>
    <row r="31" spans="1:9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30</v>
      </c>
      <c r="F31" s="8">
        <f t="shared" si="1"/>
        <v>290</v>
      </c>
      <c r="G31" s="9">
        <f t="shared" si="2"/>
        <v>42820.129672117684</v>
      </c>
      <c r="I31" s="6"/>
    </row>
    <row r="32" spans="1:9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31</v>
      </c>
      <c r="F32" s="8">
        <f t="shared" si="1"/>
        <v>321</v>
      </c>
      <c r="G32" s="9">
        <f t="shared" si="2"/>
        <v>43653.945646780841</v>
      </c>
      <c r="I32" s="6"/>
    </row>
    <row r="33" spans="1:9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ref="D33:D36" si="6">IF($C$10=1, +C33,+C33*1.5)</f>
        <v>32.97</v>
      </c>
      <c r="E33" s="8">
        <f t="shared" ref="E33:E36" si="7">IF(F32=$C$8,0, IF(AND($D$7&gt;B33,$E$7&gt;B33),0, IF(AND($D$7&gt;=A33,$E$7&lt;=B33),$E$7-$D$7+1,IF(AND(F32&lt;&gt;0,$E$7&gt;=A33,$E$7&lt;=B33),$E$7-A33+1,IF(AND(F32=0,$D$7&gt;=A33,$D$7&lt;=B33,$E$7&gt;B33),B33-$D$7+1, B33-A33+1)))))</f>
        <v>31</v>
      </c>
      <c r="F33" s="8">
        <f t="shared" ref="F33:F36" si="8">+F32+E33</f>
        <v>352</v>
      </c>
      <c r="G33" s="9">
        <f t="shared" ref="G33:G36" si="9">(((1+(D33/100))^(E33/365))-1)*$C$7</f>
        <v>43653.945646780841</v>
      </c>
      <c r="I33" s="6"/>
    </row>
    <row r="34" spans="1:9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6"/>
        <v>32.97</v>
      </c>
      <c r="E34" s="8">
        <f t="shared" si="7"/>
        <v>30</v>
      </c>
      <c r="F34" s="8">
        <f t="shared" si="8"/>
        <v>382</v>
      </c>
      <c r="G34" s="9">
        <f t="shared" si="9"/>
        <v>42229.201147223161</v>
      </c>
      <c r="I34" s="6"/>
    </row>
    <row r="35" spans="1:9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6"/>
        <v>31.724999999999998</v>
      </c>
      <c r="E35" s="8">
        <f t="shared" si="7"/>
        <v>31</v>
      </c>
      <c r="F35" s="8">
        <f t="shared" si="8"/>
        <v>413</v>
      </c>
      <c r="G35" s="9">
        <f t="shared" si="9"/>
        <v>42195.877718298929</v>
      </c>
      <c r="I35" s="6"/>
    </row>
    <row r="36" spans="1:9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6"/>
        <v>31.44</v>
      </c>
      <c r="E36" s="8">
        <f t="shared" si="7"/>
        <v>30</v>
      </c>
      <c r="F36" s="8">
        <f t="shared" si="8"/>
        <v>443</v>
      </c>
      <c r="G36" s="9">
        <f t="shared" si="9"/>
        <v>40494.771067294336</v>
      </c>
      <c r="I36" s="6"/>
    </row>
    <row r="37" spans="1:9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42" si="10">IF($C$10=1, +C37,+C37*1.5)</f>
        <v>31.155000000000001</v>
      </c>
      <c r="E37" s="8">
        <f t="shared" ref="E37:E42" si="11">IF(F36=$C$8,0, IF(AND($D$7&gt;B37,$E$7&gt;B37),0, IF(AND($D$7&gt;=A37,$E$7&lt;=B37),$E$7-$D$7+1,IF(AND(F36&lt;&gt;0,$E$7&gt;=A37,$E$7&lt;=B37),$E$7-A37+1,IF(AND(F36=0,$D$7&gt;=A37,$D$7&lt;=B37,$E$7&gt;B37),B37-$D$7+1, B37-A37+1)))))</f>
        <v>31</v>
      </c>
      <c r="F37" s="8">
        <f t="shared" ref="F37:F42" si="12">+F36+E37</f>
        <v>474</v>
      </c>
      <c r="G37" s="9">
        <f t="shared" ref="G37:G42" si="13">(((1+(D37/100))^(E37/365))-1)*$C$7</f>
        <v>41524.115689596409</v>
      </c>
      <c r="I37" s="6"/>
    </row>
    <row r="38" spans="1:9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10"/>
        <v>31.035000000000004</v>
      </c>
      <c r="E38" s="8">
        <f t="shared" si="11"/>
        <v>31</v>
      </c>
      <c r="F38" s="8">
        <f t="shared" si="12"/>
        <v>505</v>
      </c>
      <c r="G38" s="9">
        <f t="shared" si="13"/>
        <v>41382.35175703698</v>
      </c>
      <c r="I38" s="6"/>
    </row>
    <row r="39" spans="1:9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10"/>
        <v>31.515000000000001</v>
      </c>
      <c r="E39" s="8">
        <f t="shared" si="11"/>
        <v>28</v>
      </c>
      <c r="F39" s="8">
        <f t="shared" si="12"/>
        <v>533</v>
      </c>
      <c r="G39" s="9">
        <f t="shared" si="13"/>
        <v>37846.35542773256</v>
      </c>
      <c r="I39" s="6"/>
    </row>
    <row r="40" spans="1:9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10"/>
        <v>31.02</v>
      </c>
      <c r="E40" s="8">
        <f t="shared" si="11"/>
        <v>31</v>
      </c>
      <c r="F40" s="8">
        <f t="shared" si="12"/>
        <v>564</v>
      </c>
      <c r="G40" s="9">
        <f t="shared" si="13"/>
        <v>41364.622913175219</v>
      </c>
      <c r="I40" s="6"/>
    </row>
    <row r="41" spans="1:9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10"/>
        <v>30.72</v>
      </c>
      <c r="E41" s="8">
        <f t="shared" si="11"/>
        <v>30</v>
      </c>
      <c r="F41" s="8">
        <f t="shared" si="12"/>
        <v>594</v>
      </c>
      <c r="G41" s="9">
        <f t="shared" si="13"/>
        <v>39672.147865068233</v>
      </c>
      <c r="I41" s="6"/>
    </row>
    <row r="42" spans="1:9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10"/>
        <v>30.660000000000004</v>
      </c>
      <c r="E42" s="8">
        <f t="shared" si="11"/>
        <v>31</v>
      </c>
      <c r="F42" s="8">
        <f t="shared" si="12"/>
        <v>625</v>
      </c>
      <c r="G42" s="9">
        <f t="shared" si="13"/>
        <v>40938.57249555728</v>
      </c>
      <c r="I42" s="6"/>
    </row>
    <row r="43" spans="1:9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ref="D43:D106" si="14">IF($C$10=1, +C43,+C43*1.5)</f>
        <v>30.42</v>
      </c>
      <c r="E43" s="8">
        <f t="shared" ref="E43:E106" si="15">IF(F42=$C$8,0, IF(AND($D$7&gt;B43,$E$7&gt;B43),0, IF(AND($D$7&gt;=A43,$E$7&lt;=B43),$E$7-$D$7+1,IF(AND(F42&lt;&gt;0,$E$7&gt;=A43,$E$7&lt;=B43),$E$7-A43+1,IF(AND(F42=0,$D$7&gt;=A43,$D$7&lt;=B43,$E$7&gt;B43),B43-$D$7+1, B43-A43+1)))))</f>
        <v>30</v>
      </c>
      <c r="F43" s="8">
        <f t="shared" ref="F43:F106" si="16">+F42+E43</f>
        <v>655</v>
      </c>
      <c r="G43" s="9">
        <f t="shared" ref="G43:G106" si="17">(((1+(D43/100))^(E43/365))-1)*$C$7</f>
        <v>39328.160258571494</v>
      </c>
      <c r="I43" s="6"/>
    </row>
    <row r="44" spans="1:9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14"/>
        <v>30.045000000000002</v>
      </c>
      <c r="E44" s="8">
        <f t="shared" si="15"/>
        <v>31</v>
      </c>
      <c r="F44" s="8">
        <f t="shared" si="16"/>
        <v>686</v>
      </c>
      <c r="G44" s="9">
        <f t="shared" si="17"/>
        <v>40208.245156491335</v>
      </c>
      <c r="I44" s="6"/>
    </row>
    <row r="45" spans="1:9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14"/>
        <v>29.910000000000004</v>
      </c>
      <c r="E45" s="8">
        <f t="shared" si="15"/>
        <v>31</v>
      </c>
      <c r="F45" s="8">
        <f t="shared" si="16"/>
        <v>717</v>
      </c>
      <c r="G45" s="9">
        <f t="shared" si="17"/>
        <v>40047.506453489812</v>
      </c>
      <c r="I45" s="6"/>
    </row>
    <row r="46" spans="1:9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14"/>
        <v>29.714999999999996</v>
      </c>
      <c r="E46" s="8">
        <f t="shared" si="15"/>
        <v>30</v>
      </c>
      <c r="F46" s="8">
        <f t="shared" si="16"/>
        <v>747</v>
      </c>
      <c r="G46" s="9">
        <f t="shared" si="17"/>
        <v>38516.922049549976</v>
      </c>
      <c r="I46" s="6"/>
    </row>
    <row r="47" spans="1:9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14"/>
        <v>29.445</v>
      </c>
      <c r="E47" s="8">
        <f t="shared" si="15"/>
        <v>31</v>
      </c>
      <c r="F47" s="8">
        <f t="shared" si="16"/>
        <v>778</v>
      </c>
      <c r="G47" s="9">
        <f t="shared" si="17"/>
        <v>39492.678498697482</v>
      </c>
      <c r="I47" s="6"/>
    </row>
    <row r="48" spans="1:9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14"/>
        <v>29.234999999999999</v>
      </c>
      <c r="E48" s="8">
        <f t="shared" si="15"/>
        <v>30</v>
      </c>
      <c r="F48" s="8">
        <f t="shared" si="16"/>
        <v>808</v>
      </c>
      <c r="G48" s="9">
        <f t="shared" si="17"/>
        <v>37962.270900252959</v>
      </c>
      <c r="I48" s="6"/>
    </row>
    <row r="49" spans="1:9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14"/>
        <v>29.099999999999998</v>
      </c>
      <c r="E49" s="8">
        <f t="shared" si="15"/>
        <v>31</v>
      </c>
      <c r="F49" s="8">
        <f t="shared" si="16"/>
        <v>839</v>
      </c>
      <c r="G49" s="9">
        <f t="shared" si="17"/>
        <v>39079.85215918543</v>
      </c>
      <c r="I49" s="6"/>
    </row>
    <row r="50" spans="1:9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14"/>
        <v>28.740000000000002</v>
      </c>
      <c r="E50" s="8">
        <f t="shared" si="15"/>
        <v>31</v>
      </c>
      <c r="F50" s="8">
        <f t="shared" si="16"/>
        <v>870</v>
      </c>
      <c r="G50" s="9">
        <f t="shared" si="17"/>
        <v>38647.999139582993</v>
      </c>
      <c r="I50" s="6"/>
    </row>
    <row r="51" spans="1:9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14"/>
        <v>29.549999999999997</v>
      </c>
      <c r="E51" s="8">
        <f t="shared" si="15"/>
        <v>28</v>
      </c>
      <c r="F51" s="8">
        <f t="shared" si="16"/>
        <v>898</v>
      </c>
      <c r="G51" s="9">
        <f t="shared" si="17"/>
        <v>35745.924490623511</v>
      </c>
      <c r="I51" s="6"/>
    </row>
    <row r="52" spans="1:9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14"/>
        <v>29.055</v>
      </c>
      <c r="E52" s="8">
        <f t="shared" si="15"/>
        <v>31</v>
      </c>
      <c r="F52" s="8">
        <f t="shared" si="16"/>
        <v>929</v>
      </c>
      <c r="G52" s="9">
        <f t="shared" si="17"/>
        <v>39025.930839023167</v>
      </c>
      <c r="I52" s="6"/>
    </row>
    <row r="53" spans="1:9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14"/>
        <v>28.98</v>
      </c>
      <c r="E53" s="8">
        <f t="shared" si="15"/>
        <v>30</v>
      </c>
      <c r="F53" s="8">
        <f t="shared" si="16"/>
        <v>959</v>
      </c>
      <c r="G53" s="9">
        <f t="shared" si="17"/>
        <v>37666.842982596048</v>
      </c>
      <c r="I53" s="6"/>
    </row>
    <row r="54" spans="1:9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14"/>
        <v>29.009999999999998</v>
      </c>
      <c r="E54" s="8">
        <f t="shared" si="15"/>
        <v>31</v>
      </c>
      <c r="F54" s="8">
        <f t="shared" si="16"/>
        <v>990</v>
      </c>
      <c r="G54" s="9">
        <f t="shared" si="17"/>
        <v>38971.992311229427</v>
      </c>
      <c r="I54" s="6"/>
    </row>
    <row r="55" spans="1:9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14"/>
        <v>28.950000000000003</v>
      </c>
      <c r="E55" s="8">
        <f t="shared" si="15"/>
        <v>30</v>
      </c>
      <c r="F55" s="8">
        <f t="shared" si="16"/>
        <v>1020</v>
      </c>
      <c r="G55" s="9">
        <f t="shared" si="17"/>
        <v>37632.051520967703</v>
      </c>
      <c r="I55" s="6"/>
    </row>
    <row r="56" spans="1:9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14"/>
        <v>28.92</v>
      </c>
      <c r="E56" s="8">
        <f t="shared" si="15"/>
        <v>31</v>
      </c>
      <c r="F56" s="8">
        <f t="shared" si="16"/>
        <v>1051</v>
      </c>
      <c r="G56" s="9">
        <f t="shared" si="17"/>
        <v>38864.063586749762</v>
      </c>
      <c r="I56" s="6"/>
    </row>
    <row r="57" spans="1:9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14"/>
        <v>28.98</v>
      </c>
      <c r="E57" s="8">
        <f t="shared" si="15"/>
        <v>31</v>
      </c>
      <c r="F57" s="8">
        <f t="shared" si="16"/>
        <v>1082</v>
      </c>
      <c r="G57" s="9">
        <f t="shared" si="17"/>
        <v>38936.023727228094</v>
      </c>
      <c r="I57" s="6"/>
    </row>
    <row r="58" spans="1:9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14"/>
        <v>28.98</v>
      </c>
      <c r="E58" s="8">
        <f t="shared" si="15"/>
        <v>30</v>
      </c>
      <c r="F58" s="8">
        <f t="shared" si="16"/>
        <v>1112</v>
      </c>
      <c r="G58" s="9">
        <f t="shared" si="17"/>
        <v>37666.842982596048</v>
      </c>
      <c r="I58" s="6"/>
    </row>
    <row r="59" spans="1:9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14"/>
        <v>28.650000000000002</v>
      </c>
      <c r="E59" s="8">
        <f t="shared" si="15"/>
        <v>31</v>
      </c>
      <c r="F59" s="8">
        <f t="shared" si="16"/>
        <v>1143</v>
      </c>
      <c r="G59" s="9">
        <f t="shared" si="17"/>
        <v>38539.863232108597</v>
      </c>
      <c r="I59" s="6"/>
    </row>
    <row r="60" spans="1:9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14"/>
        <v>28.545000000000002</v>
      </c>
      <c r="E60" s="8">
        <f t="shared" si="15"/>
        <v>30</v>
      </c>
      <c r="F60" s="8">
        <f t="shared" si="16"/>
        <v>1173</v>
      </c>
      <c r="G60" s="9">
        <f t="shared" si="17"/>
        <v>37161.638252749297</v>
      </c>
      <c r="I60" s="6"/>
    </row>
    <row r="61" spans="1:9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14"/>
        <v>28.365000000000002</v>
      </c>
      <c r="E61" s="8">
        <f t="shared" si="15"/>
        <v>31</v>
      </c>
      <c r="F61" s="8">
        <f t="shared" si="16"/>
        <v>1204</v>
      </c>
      <c r="G61" s="9">
        <f t="shared" si="17"/>
        <v>38196.975583793574</v>
      </c>
      <c r="I61" s="6"/>
    </row>
    <row r="62" spans="1:9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14"/>
        <v>28.155000000000001</v>
      </c>
      <c r="E62" s="8">
        <f t="shared" si="15"/>
        <v>31</v>
      </c>
      <c r="F62" s="8">
        <f t="shared" si="16"/>
        <v>1235</v>
      </c>
      <c r="G62" s="9">
        <f t="shared" si="17"/>
        <v>37943.875472545042</v>
      </c>
      <c r="I62" s="6"/>
    </row>
    <row r="63" spans="1:9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14"/>
        <v>28.589999999999996</v>
      </c>
      <c r="E63" s="8">
        <f t="shared" si="15"/>
        <v>29</v>
      </c>
      <c r="F63" s="8">
        <f t="shared" si="16"/>
        <v>1264</v>
      </c>
      <c r="G63" s="9">
        <f t="shared" si="17"/>
        <v>35961.076321686334</v>
      </c>
      <c r="I63" s="6"/>
    </row>
    <row r="64" spans="1:9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14"/>
        <v>28.424999999999997</v>
      </c>
      <c r="E64" s="8">
        <f t="shared" si="15"/>
        <v>31</v>
      </c>
      <c r="F64" s="8">
        <f t="shared" si="16"/>
        <v>1295</v>
      </c>
      <c r="G64" s="9">
        <f t="shared" si="17"/>
        <v>38269.220308540025</v>
      </c>
      <c r="I64" s="6"/>
    </row>
    <row r="65" spans="1:9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14"/>
        <v>28.035000000000004</v>
      </c>
      <c r="E65" s="8">
        <f t="shared" si="15"/>
        <v>30</v>
      </c>
      <c r="F65" s="8">
        <f t="shared" si="16"/>
        <v>1325</v>
      </c>
      <c r="G65" s="9">
        <f t="shared" si="17"/>
        <v>36567.327162020636</v>
      </c>
      <c r="I65" s="6"/>
    </row>
    <row r="66" spans="1:9" x14ac:dyDescent="0.2">
      <c r="A66" s="20">
        <f t="shared" si="5"/>
        <v>43952</v>
      </c>
      <c r="B66" s="20">
        <f t="shared" si="3"/>
        <v>43982</v>
      </c>
      <c r="C66" s="25">
        <v>18.190000000000001</v>
      </c>
      <c r="D66" s="9">
        <f t="shared" si="14"/>
        <v>27.285000000000004</v>
      </c>
      <c r="E66" s="8">
        <f t="shared" si="15"/>
        <v>31</v>
      </c>
      <c r="F66" s="8">
        <f t="shared" si="16"/>
        <v>1356</v>
      </c>
      <c r="G66" s="9">
        <f t="shared" si="17"/>
        <v>36891.258462428712</v>
      </c>
      <c r="I66" s="6"/>
    </row>
    <row r="67" spans="1:9" x14ac:dyDescent="0.2">
      <c r="A67" s="20">
        <f t="shared" ref="A67:A117" si="18">+B66+1</f>
        <v>43983</v>
      </c>
      <c r="B67" s="20">
        <f t="shared" ref="B67:B117" si="19">EOMONTH(A67,0)</f>
        <v>44012</v>
      </c>
      <c r="C67" s="9">
        <v>18.12</v>
      </c>
      <c r="D67" s="9">
        <f t="shared" si="14"/>
        <v>27.18</v>
      </c>
      <c r="E67" s="8">
        <f t="shared" si="15"/>
        <v>30</v>
      </c>
      <c r="F67" s="8">
        <f t="shared" si="16"/>
        <v>1386</v>
      </c>
      <c r="G67" s="9">
        <f t="shared" si="17"/>
        <v>35566.090141880697</v>
      </c>
      <c r="I67" s="6"/>
    </row>
    <row r="68" spans="1:9" x14ac:dyDescent="0.2">
      <c r="A68" s="20">
        <f t="shared" si="18"/>
        <v>44013</v>
      </c>
      <c r="B68" s="20">
        <f t="shared" si="19"/>
        <v>44043</v>
      </c>
      <c r="C68" s="9">
        <v>18.12</v>
      </c>
      <c r="D68" s="9">
        <f t="shared" si="14"/>
        <v>27.18</v>
      </c>
      <c r="E68" s="8">
        <f t="shared" si="15"/>
        <v>31</v>
      </c>
      <c r="F68" s="8">
        <f t="shared" si="16"/>
        <v>1417</v>
      </c>
      <c r="G68" s="9">
        <f t="shared" si="17"/>
        <v>36763.773555508764</v>
      </c>
      <c r="I68" s="6"/>
    </row>
    <row r="69" spans="1:9" x14ac:dyDescent="0.2">
      <c r="A69" s="20">
        <f t="shared" si="18"/>
        <v>44044</v>
      </c>
      <c r="B69" s="20">
        <f t="shared" si="19"/>
        <v>44074</v>
      </c>
      <c r="C69" s="9">
        <v>18.29</v>
      </c>
      <c r="D69" s="9">
        <f t="shared" si="14"/>
        <v>27.434999999999999</v>
      </c>
      <c r="E69" s="8">
        <f t="shared" si="15"/>
        <v>31</v>
      </c>
      <c r="F69" s="8">
        <f t="shared" si="16"/>
        <v>1448</v>
      </c>
      <c r="G69" s="9">
        <f t="shared" si="17"/>
        <v>37073.212923661849</v>
      </c>
      <c r="I69" s="6"/>
    </row>
    <row r="70" spans="1:9" x14ac:dyDescent="0.2">
      <c r="A70" s="20">
        <f t="shared" si="18"/>
        <v>44075</v>
      </c>
      <c r="B70" s="20">
        <f t="shared" si="19"/>
        <v>44104</v>
      </c>
      <c r="C70" s="9">
        <v>18.350000000000001</v>
      </c>
      <c r="D70" s="9">
        <f t="shared" si="14"/>
        <v>27.525000000000002</v>
      </c>
      <c r="E70" s="8">
        <f t="shared" si="15"/>
        <v>30</v>
      </c>
      <c r="F70" s="8">
        <f t="shared" si="16"/>
        <v>1478</v>
      </c>
      <c r="G70" s="9">
        <f t="shared" si="17"/>
        <v>35970.839348948735</v>
      </c>
      <c r="I70" s="6"/>
    </row>
    <row r="71" spans="1:9" x14ac:dyDescent="0.2">
      <c r="A71" s="20">
        <f t="shared" si="18"/>
        <v>44105</v>
      </c>
      <c r="B71" s="20">
        <f t="shared" si="19"/>
        <v>44135</v>
      </c>
      <c r="C71" s="9">
        <v>18.09</v>
      </c>
      <c r="D71" s="9">
        <f t="shared" si="14"/>
        <v>27.134999999999998</v>
      </c>
      <c r="E71" s="8">
        <f t="shared" si="15"/>
        <v>31</v>
      </c>
      <c r="F71" s="8">
        <f t="shared" si="16"/>
        <v>1509</v>
      </c>
      <c r="G71" s="9">
        <f t="shared" si="17"/>
        <v>36709.107681137073</v>
      </c>
      <c r="I71" s="6"/>
    </row>
    <row r="72" spans="1:9" x14ac:dyDescent="0.2">
      <c r="A72" s="20">
        <f t="shared" si="18"/>
        <v>44136</v>
      </c>
      <c r="B72" s="20">
        <f t="shared" si="19"/>
        <v>44165</v>
      </c>
      <c r="C72" s="9">
        <v>17.84</v>
      </c>
      <c r="D72" s="9">
        <f t="shared" si="14"/>
        <v>26.759999999999998</v>
      </c>
      <c r="E72" s="8">
        <f t="shared" si="15"/>
        <v>30</v>
      </c>
      <c r="F72" s="8">
        <f t="shared" si="16"/>
        <v>1539</v>
      </c>
      <c r="G72" s="9">
        <f t="shared" si="17"/>
        <v>35071.98963402152</v>
      </c>
      <c r="I72" s="6"/>
    </row>
    <row r="73" spans="1:9" x14ac:dyDescent="0.2">
      <c r="A73" s="20">
        <f t="shared" si="18"/>
        <v>44166</v>
      </c>
      <c r="B73" s="20">
        <f t="shared" si="19"/>
        <v>44196</v>
      </c>
      <c r="C73" s="9">
        <v>17.46</v>
      </c>
      <c r="D73" s="9">
        <f t="shared" si="14"/>
        <v>26.19</v>
      </c>
      <c r="E73" s="8">
        <f t="shared" si="15"/>
        <v>31</v>
      </c>
      <c r="F73" s="8">
        <f t="shared" si="16"/>
        <v>1570</v>
      </c>
      <c r="G73" s="9">
        <f t="shared" si="17"/>
        <v>35557.01501404064</v>
      </c>
      <c r="I73" s="6"/>
    </row>
    <row r="74" spans="1:9" x14ac:dyDescent="0.2">
      <c r="A74" s="20">
        <f t="shared" si="18"/>
        <v>44197</v>
      </c>
      <c r="B74" s="20">
        <f t="shared" si="19"/>
        <v>44227</v>
      </c>
      <c r="C74" s="9">
        <v>17.32</v>
      </c>
      <c r="D74" s="9">
        <f t="shared" si="1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31</v>
      </c>
      <c r="F74" s="8">
        <f>+F73+E74</f>
        <v>1601</v>
      </c>
      <c r="G74" s="9">
        <f t="shared" si="17"/>
        <v>35299.922579718637</v>
      </c>
      <c r="I74" s="6"/>
    </row>
    <row r="75" spans="1:9" x14ac:dyDescent="0.2">
      <c r="A75" s="20">
        <f t="shared" si="18"/>
        <v>44228</v>
      </c>
      <c r="B75" s="20">
        <f t="shared" si="19"/>
        <v>44255</v>
      </c>
      <c r="C75" s="9">
        <v>17.54</v>
      </c>
      <c r="D75" s="9">
        <f t="shared" si="14"/>
        <v>26.31</v>
      </c>
      <c r="E75" s="8">
        <f t="shared" si="15"/>
        <v>28</v>
      </c>
      <c r="F75" s="8">
        <f t="shared" si="16"/>
        <v>1629</v>
      </c>
      <c r="G75" s="9">
        <f t="shared" si="17"/>
        <v>32217.510767328338</v>
      </c>
      <c r="I75" s="6"/>
    </row>
    <row r="76" spans="1:9" x14ac:dyDescent="0.2">
      <c r="A76" s="20">
        <f t="shared" si="18"/>
        <v>44256</v>
      </c>
      <c r="B76" s="20">
        <f t="shared" si="19"/>
        <v>44286</v>
      </c>
      <c r="C76" s="9">
        <v>17.41</v>
      </c>
      <c r="D76" s="9">
        <f t="shared" si="14"/>
        <v>26.115000000000002</v>
      </c>
      <c r="E76" s="8">
        <f t="shared" si="15"/>
        <v>31</v>
      </c>
      <c r="F76" s="8">
        <f t="shared" si="16"/>
        <v>1660</v>
      </c>
      <c r="G76" s="9">
        <f t="shared" si="17"/>
        <v>35465.241261269133</v>
      </c>
      <c r="I76" s="6"/>
    </row>
    <row r="77" spans="1:9" x14ac:dyDescent="0.2">
      <c r="A77" s="20">
        <f t="shared" si="18"/>
        <v>44287</v>
      </c>
      <c r="B77" s="20">
        <f t="shared" si="19"/>
        <v>44316</v>
      </c>
      <c r="C77" s="9">
        <v>17.309999999999999</v>
      </c>
      <c r="D77" s="9">
        <f t="shared" si="14"/>
        <v>25.964999999999996</v>
      </c>
      <c r="E77" s="8">
        <f t="shared" si="15"/>
        <v>30</v>
      </c>
      <c r="F77" s="8">
        <f t="shared" si="16"/>
        <v>1690</v>
      </c>
      <c r="G77" s="9">
        <f t="shared" si="17"/>
        <v>34132.600001728344</v>
      </c>
      <c r="I77" s="6"/>
    </row>
    <row r="78" spans="1:9" x14ac:dyDescent="0.2">
      <c r="A78" s="20">
        <f t="shared" si="18"/>
        <v>44317</v>
      </c>
      <c r="B78" s="20">
        <f t="shared" si="19"/>
        <v>44347</v>
      </c>
      <c r="C78" s="9">
        <v>17.22</v>
      </c>
      <c r="D78" s="9">
        <f t="shared" si="14"/>
        <v>25.83</v>
      </c>
      <c r="E78" s="8">
        <f t="shared" si="15"/>
        <v>31</v>
      </c>
      <c r="F78" s="8">
        <f t="shared" si="16"/>
        <v>1721</v>
      </c>
      <c r="G78" s="9">
        <f t="shared" si="17"/>
        <v>35116.044919910601</v>
      </c>
      <c r="I78" s="6"/>
    </row>
    <row r="79" spans="1:9" x14ac:dyDescent="0.2">
      <c r="A79" s="20">
        <f t="shared" si="18"/>
        <v>44348</v>
      </c>
      <c r="B79" s="20">
        <f t="shared" si="19"/>
        <v>44377</v>
      </c>
      <c r="C79" s="9">
        <v>17.21</v>
      </c>
      <c r="D79" s="9">
        <f t="shared" si="14"/>
        <v>25.815000000000001</v>
      </c>
      <c r="E79" s="8">
        <f t="shared" si="15"/>
        <v>30</v>
      </c>
      <c r="F79" s="8">
        <f t="shared" si="16"/>
        <v>1751</v>
      </c>
      <c r="G79" s="9">
        <f t="shared" si="17"/>
        <v>33954.746701001372</v>
      </c>
      <c r="I79" s="6"/>
    </row>
    <row r="80" spans="1:9" x14ac:dyDescent="0.2">
      <c r="A80" s="20">
        <f t="shared" si="18"/>
        <v>44378</v>
      </c>
      <c r="B80" s="20">
        <f t="shared" si="19"/>
        <v>44408</v>
      </c>
      <c r="C80" s="9">
        <v>17.18</v>
      </c>
      <c r="D80" s="9">
        <f t="shared" si="14"/>
        <v>25.77</v>
      </c>
      <c r="E80" s="8">
        <f t="shared" si="15"/>
        <v>31</v>
      </c>
      <c r="F80" s="8">
        <f t="shared" si="16"/>
        <v>1782</v>
      </c>
      <c r="G80" s="9">
        <f t="shared" si="17"/>
        <v>35042.437688331032</v>
      </c>
      <c r="I80" s="6"/>
    </row>
    <row r="81" spans="1:9" x14ac:dyDescent="0.2">
      <c r="A81" s="20">
        <f t="shared" si="18"/>
        <v>44409</v>
      </c>
      <c r="B81" s="20">
        <f t="shared" si="19"/>
        <v>44439</v>
      </c>
      <c r="C81" s="9">
        <v>17.239999999999998</v>
      </c>
      <c r="D81" s="9">
        <f t="shared" si="14"/>
        <v>25.86</v>
      </c>
      <c r="E81" s="8">
        <f t="shared" si="15"/>
        <v>31</v>
      </c>
      <c r="F81" s="8">
        <f t="shared" si="16"/>
        <v>1813</v>
      </c>
      <c r="G81" s="9">
        <f t="shared" si="17"/>
        <v>35152.836492448354</v>
      </c>
      <c r="I81" s="6"/>
    </row>
    <row r="82" spans="1:9" x14ac:dyDescent="0.2">
      <c r="A82" s="20">
        <f t="shared" si="18"/>
        <v>44440</v>
      </c>
      <c r="B82" s="20">
        <f t="shared" si="19"/>
        <v>44469</v>
      </c>
      <c r="C82" s="9">
        <v>17.190000000000001</v>
      </c>
      <c r="D82" s="9">
        <f t="shared" si="14"/>
        <v>25.785000000000004</v>
      </c>
      <c r="E82" s="8">
        <f t="shared" si="15"/>
        <v>30</v>
      </c>
      <c r="F82" s="8">
        <f t="shared" si="16"/>
        <v>1843</v>
      </c>
      <c r="G82" s="9">
        <f t="shared" si="17"/>
        <v>33919.152688709139</v>
      </c>
      <c r="I82" s="6"/>
    </row>
    <row r="83" spans="1:9" x14ac:dyDescent="0.2">
      <c r="A83" s="20">
        <f t="shared" si="18"/>
        <v>44470</v>
      </c>
      <c r="B83" s="20">
        <f t="shared" si="19"/>
        <v>44500</v>
      </c>
      <c r="C83" s="9">
        <v>17.079999999999998</v>
      </c>
      <c r="D83" s="9">
        <f t="shared" si="14"/>
        <v>25.619999999999997</v>
      </c>
      <c r="E83" s="8">
        <f t="shared" si="15"/>
        <v>31</v>
      </c>
      <c r="F83" s="8">
        <f t="shared" si="16"/>
        <v>1874</v>
      </c>
      <c r="G83" s="9">
        <f t="shared" si="17"/>
        <v>34858.278933493333</v>
      </c>
      <c r="I83" s="6"/>
    </row>
    <row r="84" spans="1:9" x14ac:dyDescent="0.2">
      <c r="A84" s="20">
        <f t="shared" si="18"/>
        <v>44501</v>
      </c>
      <c r="B84" s="20">
        <f t="shared" si="19"/>
        <v>44530</v>
      </c>
      <c r="C84" s="9">
        <v>17.27</v>
      </c>
      <c r="D84" s="9">
        <f t="shared" si="14"/>
        <v>25.905000000000001</v>
      </c>
      <c r="E84" s="8">
        <f t="shared" si="15"/>
        <v>30</v>
      </c>
      <c r="F84" s="8">
        <f t="shared" si="16"/>
        <v>1904</v>
      </c>
      <c r="G84" s="9">
        <f t="shared" si="17"/>
        <v>34061.482019354502</v>
      </c>
      <c r="I84" s="6"/>
    </row>
    <row r="85" spans="1:9" x14ac:dyDescent="0.2">
      <c r="A85" s="20">
        <f t="shared" si="18"/>
        <v>44531</v>
      </c>
      <c r="B85" s="20">
        <f t="shared" si="19"/>
        <v>44561</v>
      </c>
      <c r="C85" s="9">
        <v>17.46</v>
      </c>
      <c r="D85" s="9">
        <f t="shared" si="14"/>
        <v>26.19</v>
      </c>
      <c r="E85" s="8">
        <f t="shared" si="15"/>
        <v>31</v>
      </c>
      <c r="F85" s="8">
        <f t="shared" si="16"/>
        <v>1935</v>
      </c>
      <c r="G85" s="9">
        <f t="shared" si="17"/>
        <v>35557.01501404064</v>
      </c>
      <c r="I85" s="6"/>
    </row>
    <row r="86" spans="1:9" x14ac:dyDescent="0.2">
      <c r="A86" s="20">
        <f t="shared" si="18"/>
        <v>44562</v>
      </c>
      <c r="B86" s="20">
        <f t="shared" si="19"/>
        <v>44592</v>
      </c>
      <c r="C86" s="21">
        <v>17.66</v>
      </c>
      <c r="D86" s="9">
        <f t="shared" si="14"/>
        <v>26.490000000000002</v>
      </c>
      <c r="E86" s="8">
        <f t="shared" si="15"/>
        <v>31</v>
      </c>
      <c r="F86" s="8">
        <f t="shared" si="16"/>
        <v>1966</v>
      </c>
      <c r="G86" s="9">
        <f t="shared" si="17"/>
        <v>35923.611603799443</v>
      </c>
      <c r="I86" s="6"/>
    </row>
    <row r="87" spans="1:9" x14ac:dyDescent="0.2">
      <c r="A87" s="20">
        <f t="shared" si="18"/>
        <v>44593</v>
      </c>
      <c r="B87" s="20">
        <f t="shared" si="19"/>
        <v>44620</v>
      </c>
      <c r="C87" s="21">
        <v>18.3</v>
      </c>
      <c r="D87" s="9">
        <f t="shared" si="14"/>
        <v>27.450000000000003</v>
      </c>
      <c r="E87" s="8">
        <f t="shared" si="15"/>
        <v>28</v>
      </c>
      <c r="F87" s="8">
        <f t="shared" si="16"/>
        <v>1994</v>
      </c>
      <c r="G87" s="9">
        <f t="shared" si="17"/>
        <v>33468.420536316371</v>
      </c>
      <c r="I87" s="6"/>
    </row>
    <row r="88" spans="1:9" x14ac:dyDescent="0.2">
      <c r="A88" s="20">
        <f t="shared" si="18"/>
        <v>44621</v>
      </c>
      <c r="B88" s="20">
        <f t="shared" si="19"/>
        <v>44651</v>
      </c>
      <c r="C88" s="21">
        <v>18.47</v>
      </c>
      <c r="D88" s="9">
        <f t="shared" si="14"/>
        <v>27.704999999999998</v>
      </c>
      <c r="E88" s="8">
        <f t="shared" si="15"/>
        <v>31</v>
      </c>
      <c r="F88" s="8">
        <f t="shared" si="16"/>
        <v>2025</v>
      </c>
      <c r="G88" s="9">
        <f t="shared" si="17"/>
        <v>37400.237638190119</v>
      </c>
      <c r="I88" s="6"/>
    </row>
    <row r="89" spans="1:9" x14ac:dyDescent="0.2">
      <c r="A89" s="20">
        <f t="shared" si="18"/>
        <v>44652</v>
      </c>
      <c r="B89" s="20">
        <f t="shared" si="19"/>
        <v>44681</v>
      </c>
      <c r="C89" s="21">
        <v>19.05</v>
      </c>
      <c r="D89" s="9">
        <f t="shared" si="14"/>
        <v>28.575000000000003</v>
      </c>
      <c r="E89" s="8">
        <f t="shared" si="15"/>
        <v>30</v>
      </c>
      <c r="F89" s="8">
        <f t="shared" si="16"/>
        <v>2055</v>
      </c>
      <c r="G89" s="9">
        <f t="shared" si="17"/>
        <v>37196.530295763507</v>
      </c>
      <c r="I89" s="6"/>
    </row>
    <row r="90" spans="1:9" x14ac:dyDescent="0.2">
      <c r="A90" s="20">
        <f t="shared" si="18"/>
        <v>44682</v>
      </c>
      <c r="B90" s="20">
        <f t="shared" si="19"/>
        <v>44712</v>
      </c>
      <c r="C90" s="21">
        <v>19.71</v>
      </c>
      <c r="D90" s="9">
        <f t="shared" si="14"/>
        <v>29.565000000000001</v>
      </c>
      <c r="E90" s="8">
        <f t="shared" si="15"/>
        <v>31</v>
      </c>
      <c r="F90" s="8">
        <f t="shared" si="16"/>
        <v>2086</v>
      </c>
      <c r="G90" s="9">
        <f t="shared" si="17"/>
        <v>39636.034289945768</v>
      </c>
      <c r="I90" s="6"/>
    </row>
    <row r="91" spans="1:9" x14ac:dyDescent="0.2">
      <c r="A91" s="20">
        <f t="shared" si="18"/>
        <v>44713</v>
      </c>
      <c r="B91" s="20">
        <f t="shared" si="19"/>
        <v>44742</v>
      </c>
      <c r="C91" s="21">
        <v>20.399999999999999</v>
      </c>
      <c r="D91" s="9">
        <f t="shared" si="14"/>
        <v>30.599999999999998</v>
      </c>
      <c r="E91" s="8">
        <f t="shared" si="15"/>
        <v>30</v>
      </c>
      <c r="F91" s="8">
        <f t="shared" si="16"/>
        <v>2116</v>
      </c>
      <c r="G91" s="9">
        <f t="shared" si="17"/>
        <v>39534.639856711299</v>
      </c>
      <c r="I91" s="6"/>
    </row>
    <row r="92" spans="1:9" x14ac:dyDescent="0.2">
      <c r="A92" s="20">
        <f t="shared" si="18"/>
        <v>44743</v>
      </c>
      <c r="B92" s="20">
        <f t="shared" si="19"/>
        <v>44773</v>
      </c>
      <c r="C92" s="21">
        <v>21.28</v>
      </c>
      <c r="D92" s="9">
        <f t="shared" si="14"/>
        <v>31.92</v>
      </c>
      <c r="E92" s="8">
        <f t="shared" si="15"/>
        <v>31</v>
      </c>
      <c r="F92" s="8">
        <f t="shared" si="16"/>
        <v>2147</v>
      </c>
      <c r="G92" s="9">
        <f t="shared" si="17"/>
        <v>42425.080492633053</v>
      </c>
      <c r="I92" s="6"/>
    </row>
    <row r="93" spans="1:9" x14ac:dyDescent="0.2">
      <c r="A93" s="20">
        <f t="shared" si="18"/>
        <v>44774</v>
      </c>
      <c r="B93" s="20">
        <f t="shared" si="19"/>
        <v>44804</v>
      </c>
      <c r="C93" s="21">
        <v>22.21</v>
      </c>
      <c r="D93" s="9">
        <f t="shared" si="14"/>
        <v>33.314999999999998</v>
      </c>
      <c r="E93" s="8">
        <f t="shared" si="15"/>
        <v>31</v>
      </c>
      <c r="F93" s="8">
        <f t="shared" si="16"/>
        <v>2178</v>
      </c>
      <c r="G93" s="9">
        <f t="shared" si="17"/>
        <v>44055.777949631578</v>
      </c>
      <c r="I93" s="6"/>
    </row>
    <row r="94" spans="1:9" x14ac:dyDescent="0.2">
      <c r="A94" s="20">
        <f t="shared" si="18"/>
        <v>44805</v>
      </c>
      <c r="B94" s="20">
        <f t="shared" si="19"/>
        <v>44834</v>
      </c>
      <c r="C94" s="21">
        <v>23.5</v>
      </c>
      <c r="D94" s="9">
        <f t="shared" si="14"/>
        <v>35.25</v>
      </c>
      <c r="E94" s="8">
        <f t="shared" si="15"/>
        <v>30</v>
      </c>
      <c r="F94" s="8">
        <f t="shared" si="16"/>
        <v>2208</v>
      </c>
      <c r="G94" s="9">
        <f t="shared" si="17"/>
        <v>44780.154705647146</v>
      </c>
      <c r="I94" s="6"/>
    </row>
    <row r="95" spans="1:9" x14ac:dyDescent="0.2">
      <c r="A95" s="20">
        <f t="shared" si="18"/>
        <v>44835</v>
      </c>
      <c r="B95" s="20">
        <f t="shared" si="19"/>
        <v>44865</v>
      </c>
      <c r="C95" s="21">
        <v>24.61</v>
      </c>
      <c r="D95" s="9">
        <f t="shared" si="14"/>
        <v>36.914999999999999</v>
      </c>
      <c r="E95" s="8">
        <f t="shared" si="15"/>
        <v>31</v>
      </c>
      <c r="F95" s="8">
        <f t="shared" si="16"/>
        <v>2239</v>
      </c>
      <c r="G95" s="9">
        <f t="shared" si="17"/>
        <v>48192.974365451541</v>
      </c>
      <c r="I95" s="6"/>
    </row>
    <row r="96" spans="1:9" x14ac:dyDescent="0.2">
      <c r="A96" s="20">
        <f t="shared" si="18"/>
        <v>44866</v>
      </c>
      <c r="B96" s="20">
        <f t="shared" si="19"/>
        <v>44895</v>
      </c>
      <c r="C96" s="21">
        <v>25.78</v>
      </c>
      <c r="D96" s="9">
        <f t="shared" si="14"/>
        <v>38.67</v>
      </c>
      <c r="E96" s="8">
        <f t="shared" si="15"/>
        <v>30</v>
      </c>
      <c r="F96" s="8">
        <f t="shared" si="16"/>
        <v>2269</v>
      </c>
      <c r="G96" s="9">
        <f t="shared" si="17"/>
        <v>48533.534444979909</v>
      </c>
      <c r="I96" s="6"/>
    </row>
    <row r="97" spans="1:9" x14ac:dyDescent="0.2">
      <c r="A97" s="20">
        <f t="shared" si="18"/>
        <v>44896</v>
      </c>
      <c r="B97" s="20">
        <f t="shared" si="19"/>
        <v>44926</v>
      </c>
      <c r="C97" s="21">
        <v>27.64</v>
      </c>
      <c r="D97" s="9">
        <f t="shared" si="14"/>
        <v>41.46</v>
      </c>
      <c r="E97" s="8">
        <f t="shared" si="15"/>
        <v>31</v>
      </c>
      <c r="F97" s="8">
        <f t="shared" si="16"/>
        <v>2300</v>
      </c>
      <c r="G97" s="9">
        <f t="shared" si="17"/>
        <v>53276.294885367075</v>
      </c>
      <c r="I97" s="6"/>
    </row>
    <row r="98" spans="1:9" x14ac:dyDescent="0.2">
      <c r="A98" s="20">
        <f t="shared" si="18"/>
        <v>44927</v>
      </c>
      <c r="B98" s="20">
        <f t="shared" si="19"/>
        <v>44957</v>
      </c>
      <c r="C98" s="21">
        <v>28.84</v>
      </c>
      <c r="D98" s="9">
        <f t="shared" si="14"/>
        <v>43.26</v>
      </c>
      <c r="E98" s="8">
        <f t="shared" si="15"/>
        <v>31</v>
      </c>
      <c r="F98" s="8">
        <f t="shared" si="16"/>
        <v>2331</v>
      </c>
      <c r="G98" s="9">
        <f t="shared" si="17"/>
        <v>55248.267630087481</v>
      </c>
      <c r="I98" s="6"/>
    </row>
    <row r="99" spans="1:9" x14ac:dyDescent="0.2">
      <c r="A99" s="20">
        <f t="shared" si="18"/>
        <v>44958</v>
      </c>
      <c r="B99" s="20">
        <f t="shared" si="19"/>
        <v>44985</v>
      </c>
      <c r="C99" s="21">
        <v>30.18</v>
      </c>
      <c r="D99" s="9">
        <f t="shared" si="14"/>
        <v>45.269999999999996</v>
      </c>
      <c r="E99" s="8">
        <f t="shared" si="15"/>
        <v>28</v>
      </c>
      <c r="F99" s="8">
        <f t="shared" si="16"/>
        <v>2359</v>
      </c>
      <c r="G99" s="9">
        <f t="shared" si="17"/>
        <v>51786.621286775422</v>
      </c>
      <c r="I99" s="6"/>
    </row>
    <row r="100" spans="1:9" x14ac:dyDescent="0.2">
      <c r="A100" s="20">
        <f t="shared" si="18"/>
        <v>44986</v>
      </c>
      <c r="B100" s="20">
        <f t="shared" si="19"/>
        <v>45016</v>
      </c>
      <c r="C100" s="21">
        <v>30.84</v>
      </c>
      <c r="D100" s="9">
        <f t="shared" si="14"/>
        <v>46.26</v>
      </c>
      <c r="E100" s="8">
        <f t="shared" si="15"/>
        <v>31</v>
      </c>
      <c r="F100" s="8">
        <f t="shared" si="16"/>
        <v>2390</v>
      </c>
      <c r="G100" s="9">
        <f t="shared" si="17"/>
        <v>58485.055710504319</v>
      </c>
      <c r="I100" s="6"/>
    </row>
    <row r="101" spans="1:9" x14ac:dyDescent="0.2">
      <c r="A101" s="20">
        <f t="shared" si="18"/>
        <v>45017</v>
      </c>
      <c r="B101" s="20">
        <f t="shared" si="19"/>
        <v>45046</v>
      </c>
      <c r="C101" s="21">
        <v>31.39</v>
      </c>
      <c r="D101" s="9">
        <f t="shared" si="14"/>
        <v>47.085000000000001</v>
      </c>
      <c r="E101" s="8">
        <f t="shared" si="15"/>
        <v>30</v>
      </c>
      <c r="F101" s="8">
        <f t="shared" si="16"/>
        <v>2420</v>
      </c>
      <c r="G101" s="9">
        <f t="shared" si="17"/>
        <v>57419.015818970758</v>
      </c>
      <c r="I101" s="6"/>
    </row>
    <row r="102" spans="1:9" x14ac:dyDescent="0.2">
      <c r="A102" s="20">
        <f t="shared" si="18"/>
        <v>45047</v>
      </c>
      <c r="B102" s="20">
        <f t="shared" si="19"/>
        <v>45077</v>
      </c>
      <c r="C102" s="21">
        <v>30.27</v>
      </c>
      <c r="D102" s="9">
        <f t="shared" si="14"/>
        <v>45.405000000000001</v>
      </c>
      <c r="E102" s="8">
        <f t="shared" si="15"/>
        <v>31</v>
      </c>
      <c r="F102" s="8">
        <f t="shared" si="16"/>
        <v>2451</v>
      </c>
      <c r="G102" s="9">
        <f t="shared" si="17"/>
        <v>57568.807544063166</v>
      </c>
      <c r="I102" s="6"/>
    </row>
    <row r="103" spans="1:9" x14ac:dyDescent="0.2">
      <c r="A103" s="20">
        <f t="shared" si="18"/>
        <v>45078</v>
      </c>
      <c r="B103" s="20">
        <f t="shared" si="19"/>
        <v>45107</v>
      </c>
      <c r="C103" s="21">
        <v>29.76</v>
      </c>
      <c r="D103" s="9">
        <f t="shared" si="14"/>
        <v>44.64</v>
      </c>
      <c r="E103" s="8">
        <f t="shared" si="15"/>
        <v>30</v>
      </c>
      <c r="F103" s="8">
        <f t="shared" si="16"/>
        <v>2481</v>
      </c>
      <c r="G103" s="9">
        <f t="shared" si="17"/>
        <v>54886.44042838578</v>
      </c>
      <c r="I103" s="6"/>
    </row>
    <row r="104" spans="1:9" x14ac:dyDescent="0.2">
      <c r="A104" s="20">
        <f t="shared" si="18"/>
        <v>45108</v>
      </c>
      <c r="B104" s="20">
        <f t="shared" si="19"/>
        <v>45138</v>
      </c>
      <c r="C104" s="21">
        <v>29.36</v>
      </c>
      <c r="D104" s="9">
        <f t="shared" si="14"/>
        <v>44.04</v>
      </c>
      <c r="E104" s="8">
        <f t="shared" si="15"/>
        <v>31</v>
      </c>
      <c r="F104" s="8">
        <f t="shared" si="16"/>
        <v>2512</v>
      </c>
      <c r="G104" s="9">
        <f t="shared" si="17"/>
        <v>56095.756399684229</v>
      </c>
      <c r="I104" s="6"/>
    </row>
    <row r="105" spans="1:9" x14ac:dyDescent="0.2">
      <c r="A105" s="20">
        <f t="shared" si="18"/>
        <v>45139</v>
      </c>
      <c r="B105" s="20">
        <f t="shared" si="19"/>
        <v>45169</v>
      </c>
      <c r="C105" s="21">
        <v>28.75</v>
      </c>
      <c r="D105" s="9">
        <f t="shared" si="14"/>
        <v>43.125</v>
      </c>
      <c r="E105" s="8">
        <f t="shared" si="15"/>
        <v>31</v>
      </c>
      <c r="F105" s="8">
        <f t="shared" si="16"/>
        <v>2543</v>
      </c>
      <c r="G105" s="9">
        <f t="shared" si="17"/>
        <v>55101.158404540642</v>
      </c>
      <c r="I105" s="6"/>
    </row>
    <row r="106" spans="1:9" x14ac:dyDescent="0.2">
      <c r="A106" s="20">
        <f t="shared" si="18"/>
        <v>45170</v>
      </c>
      <c r="B106" s="20">
        <f t="shared" si="19"/>
        <v>45199</v>
      </c>
      <c r="C106" s="21">
        <v>28.03</v>
      </c>
      <c r="D106" s="9">
        <f t="shared" si="14"/>
        <v>42.045000000000002</v>
      </c>
      <c r="E106" s="8">
        <f t="shared" si="15"/>
        <v>30</v>
      </c>
      <c r="F106" s="8">
        <f t="shared" si="16"/>
        <v>2573</v>
      </c>
      <c r="G106" s="9">
        <f t="shared" si="17"/>
        <v>52155.143189158523</v>
      </c>
      <c r="I106" s="6"/>
    </row>
    <row r="107" spans="1:9" x14ac:dyDescent="0.2">
      <c r="A107" s="20">
        <f t="shared" si="18"/>
        <v>45200</v>
      </c>
      <c r="B107" s="20">
        <f t="shared" si="19"/>
        <v>45230</v>
      </c>
      <c r="C107" s="21">
        <v>26.53</v>
      </c>
      <c r="D107" s="9">
        <f t="shared" ref="D107:D126" si="20">IF($C$10=1, +C107,+C107*1.5)</f>
        <v>39.795000000000002</v>
      </c>
      <c r="E107" s="8">
        <f t="shared" ref="E107:E126" si="21">IF(F106=$C$8,0, IF(AND($D$7&gt;B107,$E$7&gt;B107),0, IF(AND($D$7&gt;=A107,$E$7&lt;=B107),$E$7-$D$7+1,IF(AND(F106&lt;&gt;0,$E$7&gt;=A107,$E$7&lt;=B107),$E$7-A107+1,IF(AND(F106=0,$D$7&gt;=A107,$D$7&lt;=B107,$E$7&gt;B107),B107-$D$7+1, B107-A107+1)))))</f>
        <v>31</v>
      </c>
      <c r="F107" s="8">
        <f t="shared" ref="F107:F126" si="22">+F106+E107</f>
        <v>2604</v>
      </c>
      <c r="G107" s="9">
        <f t="shared" ref="G107:G126" si="23">(((1+(D107/100))^(E107/365))-1)*$C$7</f>
        <v>51431.669855334483</v>
      </c>
      <c r="I107" s="6"/>
    </row>
    <row r="108" spans="1:9" x14ac:dyDescent="0.2">
      <c r="A108" s="20">
        <f t="shared" si="18"/>
        <v>45231</v>
      </c>
      <c r="B108" s="20">
        <f t="shared" si="19"/>
        <v>45260</v>
      </c>
      <c r="C108" s="21">
        <v>25.52</v>
      </c>
      <c r="D108" s="9">
        <f t="shared" si="20"/>
        <v>38.28</v>
      </c>
      <c r="E108" s="8">
        <f t="shared" si="21"/>
        <v>30</v>
      </c>
      <c r="F108" s="8">
        <f t="shared" si="22"/>
        <v>2634</v>
      </c>
      <c r="G108" s="9">
        <f t="shared" si="23"/>
        <v>48109.836407811068</v>
      </c>
      <c r="I108" s="6"/>
    </row>
    <row r="109" spans="1:9" x14ac:dyDescent="0.2">
      <c r="A109" s="20">
        <f t="shared" si="18"/>
        <v>45261</v>
      </c>
      <c r="B109" s="20">
        <f t="shared" si="19"/>
        <v>45291</v>
      </c>
      <c r="C109" s="21">
        <v>25.04</v>
      </c>
      <c r="D109" s="9">
        <f t="shared" si="20"/>
        <v>37.56</v>
      </c>
      <c r="E109" s="8">
        <f t="shared" si="21"/>
        <v>31</v>
      </c>
      <c r="F109" s="8">
        <f t="shared" si="22"/>
        <v>2665</v>
      </c>
      <c r="G109" s="9">
        <f t="shared" si="23"/>
        <v>48923.688030716818</v>
      </c>
    </row>
    <row r="110" spans="1:9" x14ac:dyDescent="0.2">
      <c r="A110" s="20">
        <f t="shared" si="18"/>
        <v>45292</v>
      </c>
      <c r="B110" s="20">
        <f t="shared" si="19"/>
        <v>45322</v>
      </c>
      <c r="C110" s="21">
        <v>23.32</v>
      </c>
      <c r="D110" s="9">
        <f t="shared" si="20"/>
        <v>34.980000000000004</v>
      </c>
      <c r="E110" s="8">
        <f t="shared" si="21"/>
        <v>31</v>
      </c>
      <c r="F110" s="8">
        <f t="shared" si="22"/>
        <v>2696</v>
      </c>
      <c r="G110" s="9">
        <f t="shared" si="23"/>
        <v>45981.777409452399</v>
      </c>
    </row>
    <row r="111" spans="1:9" x14ac:dyDescent="0.2">
      <c r="A111" s="20">
        <f t="shared" si="18"/>
        <v>45323</v>
      </c>
      <c r="B111" s="20">
        <f t="shared" si="19"/>
        <v>45351</v>
      </c>
      <c r="C111" s="21">
        <v>23.31</v>
      </c>
      <c r="D111" s="9">
        <f t="shared" si="20"/>
        <v>34.964999999999996</v>
      </c>
      <c r="E111" s="8">
        <f t="shared" si="21"/>
        <v>29</v>
      </c>
      <c r="F111" s="8">
        <f t="shared" si="22"/>
        <v>2725</v>
      </c>
      <c r="G111" s="9">
        <f t="shared" si="23"/>
        <v>42963.616272870306</v>
      </c>
    </row>
    <row r="112" spans="1:9" x14ac:dyDescent="0.2">
      <c r="A112" s="20">
        <f t="shared" si="18"/>
        <v>45352</v>
      </c>
      <c r="B112" s="20">
        <f t="shared" si="19"/>
        <v>45382</v>
      </c>
      <c r="C112" s="21">
        <v>22.2</v>
      </c>
      <c r="D112" s="9">
        <f t="shared" si="20"/>
        <v>33.299999999999997</v>
      </c>
      <c r="E112" s="8">
        <f t="shared" si="21"/>
        <v>31</v>
      </c>
      <c r="F112" s="8">
        <f t="shared" si="22"/>
        <v>2756</v>
      </c>
      <c r="G112" s="9">
        <f t="shared" si="23"/>
        <v>44038.326777434733</v>
      </c>
    </row>
    <row r="113" spans="1:7" x14ac:dyDescent="0.2">
      <c r="A113" s="20">
        <f t="shared" si="18"/>
        <v>45383</v>
      </c>
      <c r="B113" s="20">
        <f t="shared" si="19"/>
        <v>45412</v>
      </c>
      <c r="C113" s="21">
        <v>22.06</v>
      </c>
      <c r="D113" s="9">
        <f t="shared" si="20"/>
        <v>33.089999999999996</v>
      </c>
      <c r="E113" s="8">
        <f t="shared" si="21"/>
        <v>30</v>
      </c>
      <c r="F113" s="8">
        <f t="shared" si="22"/>
        <v>2786</v>
      </c>
      <c r="G113" s="9">
        <f t="shared" si="23"/>
        <v>42364.459071962236</v>
      </c>
    </row>
    <row r="114" spans="1:7" x14ac:dyDescent="0.2">
      <c r="A114" s="20">
        <f t="shared" si="18"/>
        <v>45413</v>
      </c>
      <c r="B114" s="20">
        <f t="shared" si="19"/>
        <v>45443</v>
      </c>
      <c r="C114" s="21">
        <v>21.02</v>
      </c>
      <c r="D114" s="9">
        <f t="shared" si="20"/>
        <v>31.53</v>
      </c>
      <c r="E114" s="8">
        <f t="shared" si="21"/>
        <v>31</v>
      </c>
      <c r="F114" s="8">
        <f t="shared" si="22"/>
        <v>2817</v>
      </c>
      <c r="G114" s="9">
        <f t="shared" si="23"/>
        <v>41966.364248942729</v>
      </c>
    </row>
    <row r="115" spans="1:7" x14ac:dyDescent="0.2">
      <c r="A115" s="20">
        <f t="shared" si="18"/>
        <v>45444</v>
      </c>
      <c r="B115" s="20">
        <f t="shared" si="19"/>
        <v>45473</v>
      </c>
      <c r="C115" s="21">
        <v>20.56</v>
      </c>
      <c r="D115" s="9">
        <f t="shared" si="20"/>
        <v>30.839999999999996</v>
      </c>
      <c r="E115" s="8">
        <f t="shared" si="21"/>
        <v>30</v>
      </c>
      <c r="F115" s="8">
        <f t="shared" si="22"/>
        <v>2847</v>
      </c>
      <c r="G115" s="9">
        <f t="shared" si="23"/>
        <v>39809.540066031208</v>
      </c>
    </row>
    <row r="116" spans="1:7" x14ac:dyDescent="0.2">
      <c r="A116" s="20">
        <f t="shared" si="18"/>
        <v>45474</v>
      </c>
      <c r="B116" s="20">
        <f t="shared" si="19"/>
        <v>45504</v>
      </c>
      <c r="C116" s="21">
        <v>19.66</v>
      </c>
      <c r="D116" s="9">
        <f t="shared" si="20"/>
        <v>29.490000000000002</v>
      </c>
      <c r="E116" s="8">
        <f t="shared" si="21"/>
        <v>31</v>
      </c>
      <c r="F116" s="8">
        <f t="shared" si="22"/>
        <v>2878</v>
      </c>
      <c r="G116" s="9">
        <f t="shared" si="23"/>
        <v>39546.45116589182</v>
      </c>
    </row>
    <row r="117" spans="1:7" x14ac:dyDescent="0.2">
      <c r="A117" s="20">
        <f t="shared" si="18"/>
        <v>45505</v>
      </c>
      <c r="B117" s="20">
        <f t="shared" si="19"/>
        <v>45535</v>
      </c>
      <c r="C117" s="21">
        <v>19.47</v>
      </c>
      <c r="D117" s="9">
        <f t="shared" si="20"/>
        <v>29.204999999999998</v>
      </c>
      <c r="E117" s="8">
        <f t="shared" si="21"/>
        <v>31</v>
      </c>
      <c r="F117" s="8">
        <f t="shared" si="22"/>
        <v>2909</v>
      </c>
      <c r="G117" s="9">
        <f t="shared" si="23"/>
        <v>39205.601718821898</v>
      </c>
    </row>
    <row r="118" spans="1:7" x14ac:dyDescent="0.2">
      <c r="A118" s="20">
        <f t="shared" ref="A118:A119" si="24">+B117+1</f>
        <v>45536</v>
      </c>
      <c r="B118" s="20">
        <f t="shared" ref="B118:B126" si="25">EOMONTH(A118,0)</f>
        <v>45565</v>
      </c>
      <c r="C118" s="21">
        <v>19.23</v>
      </c>
      <c r="D118" s="9">
        <f t="shared" si="20"/>
        <v>28.844999999999999</v>
      </c>
      <c r="E118" s="8">
        <f t="shared" si="21"/>
        <v>30</v>
      </c>
      <c r="F118" s="8">
        <f t="shared" si="22"/>
        <v>2939</v>
      </c>
      <c r="G118" s="9">
        <f t="shared" si="23"/>
        <v>37510.222874663617</v>
      </c>
    </row>
    <row r="119" spans="1:7" x14ac:dyDescent="0.2">
      <c r="A119" s="20">
        <f t="shared" si="24"/>
        <v>45566</v>
      </c>
      <c r="B119" s="20">
        <f t="shared" si="25"/>
        <v>45596</v>
      </c>
      <c r="C119" s="21">
        <v>18.78</v>
      </c>
      <c r="D119" s="9">
        <f t="shared" si="20"/>
        <v>28.17</v>
      </c>
      <c r="E119" s="8">
        <f t="shared" si="21"/>
        <v>31</v>
      </c>
      <c r="F119" s="8">
        <f t="shared" si="22"/>
        <v>2970</v>
      </c>
      <c r="G119" s="9">
        <f t="shared" si="23"/>
        <v>37961.966633231968</v>
      </c>
    </row>
    <row r="120" spans="1:7" x14ac:dyDescent="0.2">
      <c r="A120" s="20">
        <v>45597</v>
      </c>
      <c r="B120" s="20">
        <f t="shared" si="25"/>
        <v>45626</v>
      </c>
      <c r="C120" s="21">
        <v>18.600000000000001</v>
      </c>
      <c r="D120" s="9">
        <f t="shared" si="20"/>
        <v>27.900000000000002</v>
      </c>
      <c r="E120" s="8">
        <f t="shared" si="21"/>
        <v>30</v>
      </c>
      <c r="F120" s="8">
        <f t="shared" si="22"/>
        <v>3000</v>
      </c>
      <c r="G120" s="9">
        <f t="shared" si="23"/>
        <v>36409.645846879721</v>
      </c>
    </row>
    <row r="121" spans="1:7" x14ac:dyDescent="0.2">
      <c r="A121" s="20">
        <v>45627</v>
      </c>
      <c r="B121" s="20">
        <f t="shared" si="25"/>
        <v>45657</v>
      </c>
      <c r="C121" s="21">
        <v>17.59</v>
      </c>
      <c r="D121" s="9">
        <f t="shared" si="20"/>
        <v>26.384999999999998</v>
      </c>
      <c r="E121" s="8">
        <f t="shared" si="21"/>
        <v>31</v>
      </c>
      <c r="F121" s="8">
        <f t="shared" si="22"/>
        <v>3031</v>
      </c>
      <c r="G121" s="9">
        <f t="shared" si="23"/>
        <v>35795.393386325501</v>
      </c>
    </row>
    <row r="122" spans="1:7" x14ac:dyDescent="0.2">
      <c r="A122" s="20">
        <v>45658</v>
      </c>
      <c r="B122" s="20">
        <f t="shared" si="25"/>
        <v>45688</v>
      </c>
      <c r="C122" s="21">
        <v>16.59</v>
      </c>
      <c r="D122" s="9">
        <f t="shared" si="20"/>
        <v>24.884999999999998</v>
      </c>
      <c r="E122" s="8">
        <f t="shared" si="21"/>
        <v>31</v>
      </c>
      <c r="F122" s="8">
        <f t="shared" si="22"/>
        <v>3062</v>
      </c>
      <c r="G122" s="9">
        <f t="shared" si="23"/>
        <v>33952.982071505423</v>
      </c>
    </row>
    <row r="123" spans="1:7" x14ac:dyDescent="0.2">
      <c r="A123" s="20">
        <v>45689</v>
      </c>
      <c r="B123" s="20">
        <f t="shared" si="25"/>
        <v>45716</v>
      </c>
      <c r="C123" s="21">
        <v>17.53</v>
      </c>
      <c r="D123" s="9">
        <f t="shared" si="20"/>
        <v>26.295000000000002</v>
      </c>
      <c r="E123" s="8">
        <f t="shared" si="21"/>
        <v>28</v>
      </c>
      <c r="F123" s="8">
        <f t="shared" si="22"/>
        <v>3090</v>
      </c>
      <c r="G123" s="9">
        <f t="shared" si="23"/>
        <v>32200.982054393862</v>
      </c>
    </row>
    <row r="124" spans="1:7" x14ac:dyDescent="0.2">
      <c r="A124" s="20">
        <v>45717</v>
      </c>
      <c r="B124" s="20">
        <f t="shared" si="25"/>
        <v>45747</v>
      </c>
      <c r="C124" s="21">
        <v>16.61</v>
      </c>
      <c r="D124" s="9">
        <f t="shared" si="20"/>
        <v>24.914999999999999</v>
      </c>
      <c r="E124" s="8">
        <f t="shared" si="21"/>
        <v>31</v>
      </c>
      <c r="F124" s="8">
        <f t="shared" si="22"/>
        <v>3121</v>
      </c>
      <c r="G124" s="9">
        <f t="shared" si="23"/>
        <v>33990.028287280664</v>
      </c>
    </row>
    <row r="125" spans="1:7" x14ac:dyDescent="0.2">
      <c r="A125" s="20">
        <v>45748</v>
      </c>
      <c r="B125" s="20">
        <f t="shared" si="25"/>
        <v>45777</v>
      </c>
      <c r="C125" s="21">
        <v>17.079999999999998</v>
      </c>
      <c r="D125" s="9">
        <f t="shared" si="20"/>
        <v>25.619999999999997</v>
      </c>
      <c r="E125" s="8">
        <f t="shared" si="21"/>
        <v>30</v>
      </c>
      <c r="F125" s="8">
        <f t="shared" si="22"/>
        <v>3151</v>
      </c>
      <c r="G125" s="9">
        <f t="shared" si="23"/>
        <v>33723.246237067229</v>
      </c>
    </row>
    <row r="126" spans="1:7" x14ac:dyDescent="0.2">
      <c r="A126" s="20">
        <v>45778</v>
      </c>
      <c r="B126" s="20">
        <f t="shared" si="25"/>
        <v>45808</v>
      </c>
      <c r="C126" s="21">
        <v>17.309999999999999</v>
      </c>
      <c r="D126" s="9">
        <f t="shared" si="20"/>
        <v>25.964999999999996</v>
      </c>
      <c r="E126" s="8">
        <f t="shared" si="21"/>
        <v>30</v>
      </c>
      <c r="F126" s="8">
        <f t="shared" si="22"/>
        <v>3181</v>
      </c>
      <c r="G126" s="9">
        <f t="shared" si="23"/>
        <v>34132.600001728344</v>
      </c>
    </row>
    <row r="127" spans="1:7" ht="13.5" thickBot="1" x14ac:dyDescent="0.25">
      <c r="A127" s="20"/>
      <c r="B127" s="20"/>
      <c r="C127" s="9"/>
      <c r="D127" s="9"/>
      <c r="G127" s="9"/>
    </row>
    <row r="128" spans="1:7" ht="13.5" thickBot="1" x14ac:dyDescent="0.25">
      <c r="A128" s="43" t="s">
        <v>14</v>
      </c>
      <c r="B128" s="44"/>
      <c r="C128" s="44"/>
      <c r="D128" s="44"/>
      <c r="E128" s="44"/>
      <c r="F128" s="45"/>
      <c r="G128" s="22">
        <f>SUM(G15:G126)</f>
        <v>4227154.1861018855</v>
      </c>
    </row>
    <row r="131" spans="1:7" x14ac:dyDescent="0.2">
      <c r="A131" s="26"/>
      <c r="B131" s="26"/>
      <c r="C131" s="26"/>
      <c r="D131" s="26"/>
      <c r="E131" s="26"/>
      <c r="F131" s="26"/>
      <c r="G131" s="23"/>
    </row>
  </sheetData>
  <mergeCells count="11">
    <mergeCell ref="A131:F131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128:F1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02A-DC50-4DA0-9CA1-B404EF9ED88B}">
  <dimension ref="B3"/>
  <sheetViews>
    <sheetView workbookViewId="0">
      <selection activeCell="C9" sqref="C9"/>
    </sheetView>
  </sheetViews>
  <sheetFormatPr baseColWidth="10" defaultColWidth="11.42578125" defaultRowHeight="15" x14ac:dyDescent="0.25"/>
  <cols>
    <col min="2" max="2" width="14.5703125" bestFit="1" customWidth="1"/>
    <col min="3" max="3" width="18.7109375" customWidth="1"/>
  </cols>
  <sheetData>
    <row r="3" spans="2:2" x14ac:dyDescent="0.25">
      <c r="B3" s="24">
        <v>1211382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Daniela q</cp:lastModifiedBy>
  <cp:revision/>
  <dcterms:created xsi:type="dcterms:W3CDTF">2020-07-13T02:40:17Z</dcterms:created>
  <dcterms:modified xsi:type="dcterms:W3CDTF">2025-05-30T20:39:53Z</dcterms:modified>
  <cp:category/>
  <cp:contentStatus/>
</cp:coreProperties>
</file>