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FCA3CB95-3348-4B05-8B18-43A85986040F}" xr6:coauthVersionLast="47" xr6:coauthVersionMax="47" xr10:uidLastSave="{00000000-0000-0000-0000-000000000000}"/>
  <bookViews>
    <workbookView xWindow="14295" yWindow="0" windowWidth="14610" windowHeight="15585" firstSheet="2"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8" l="1"/>
  <c r="B39" i="8" s="1"/>
  <c r="B10"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<sst xmlns="http://schemas.openxmlformats.org/spreadsheetml/2006/main" count="249" uniqueCount="188">
  <si>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</si>
  <si>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</si>
  <si>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</si>
  <si>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</si>
  <si>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</si>
  <si>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</si>
  <si>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</si>
  <si>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</si>
  <si>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</si>
  <si>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</si>
  <si>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</si>
  <si>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</si>
  <si>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</si>
  <si>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</si>
  <si>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</si>
  <si>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</si>
  <si>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</si>
  <si>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</si>
  <si>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</si>
  <si>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</si>
  <si>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</si>
  <si>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</si>
  <si>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</si>
  <si>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</si>
  <si>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</si>
  <si>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</si>
  <si>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</si>
  <si>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</si>
  <si>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</si>
  <si>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</si>
  <si>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</si>
  <si>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</si>
  <si>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</si>
  <si>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</si>
  <si>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</si>
  <si>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</si>
  <si>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</si>
  <si>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</si>
  <si>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</si>
  <si>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</si>
  <si>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</si>
  <si>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</si>
  <si>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</si>
  <si>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</si>
  <si>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</si>
  <si>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</si>
  <si>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</si>
  <si>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</si>
  <si>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</si>
  <si>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</si>
  <si>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</si>
  <si>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</si>
  <si>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</si>
  <si>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</si>
  <si>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</si>
  <si>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</si>
  <si>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</si>
  <si>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</si>
  <si>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</si>
  <si>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</si>
  <si>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</si>
  <si>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</si>
  <si>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</si>
  <si>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</si>
  <si>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</si>
  <si>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</si>
  <si>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</si>
  <si>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</si>
  <si>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</si>
  <si>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</si>
  <si>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</si>
  <si>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</si>
  <si>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</si>
  <si>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</si>
  <si>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</si>
  <si>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</si>
  <si>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</si>
  <si>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</si>
  <si>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</si>
  <si>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</si>
  <si>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</si>
  <si>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</si>
  <si>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</si>
  <si>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</si>
  <si>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</si>
  <si>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</si>
  <si>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</si>
  <si>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</si>
  <si>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</si>
  <si>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</si>
  <si>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</si>
  <si>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</si>
  <si>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</si>
  <si>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</si>
  <si>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</si>
  <si>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</si>
  <si>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</si>
  <si>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</si>
  <si>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</si>
  <si>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</si>
  <si>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</si>
  <si>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</si>
  <si>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</si>
  <si>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</si>
  <si>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</si>
  <si>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</si>
  <si>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</si>
  <si>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</si>
  <si>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</si>
  <si>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</si>
  <si>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</si>
  <si>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</si>
  <si>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</si>
  <si>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</si>
  <si>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</si>
  <si>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</si>
  <si>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</si>
  <si>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</si>
  <si>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</si>
  <si>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</si>
  <si>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</si>
  <si>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</si>
  <si>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</si>
  <si>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</si>
  <si>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</si>
  <si>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</si>
  <si>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</si>
  <si>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</si>
  <si>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</si>
  <si>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</si>
  <si>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</si>
  <si>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</si>
  <si>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</si>
  <si>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</si>
  <si>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</si>
  <si>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</si>
  <si>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</si>
  <si>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</si>
  <si>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</si>
  <si>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</si>
  <si>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</si>
  <si>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</si>
  <si>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</si>
  <si>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</si>
  <si>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</si>
  <si>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</si>
  <si>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</si>
  <si>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</si>
  <si>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</si>
  <si>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</si>
  <si>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</si>
  <si>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</si>
  <si>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</si>
  <si>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</si>
  <si>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</si>
  <si>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</si>
  <si>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110013103015-2022-00105-00</t>
  </si>
  <si>
    <t>QUINCE (15) CIVIL DEL CIRCUITO DE BOGOTÁ D.C.</t>
  </si>
  <si>
    <t>SERVIENTREGA S.A.; JESUS MARÍA PEREZ MIRANDA (CONDUCTOR)</t>
  </si>
  <si>
    <t>SZP677</t>
  </si>
  <si>
    <t>03 DE DICIEMBRE DE 2013</t>
  </si>
  <si>
    <t>WILDER ESTIVEN JARAMILLO POSADA (VICTIMA DIRECTA); DARÍO ARNULFO JARAMILLO SÁNCHEZ (PADRE); RUTH NOELIA POSADA VALENCIA (MADRE); MARIBEL DARLENCY JARAMILLO POSADA (HERMANA); DANIELA JARAMILLO POSADA (HERMANA)</t>
  </si>
  <si>
    <t>WILDER ESTIVEN JARAMILLO POSADA</t>
  </si>
  <si>
    <t>CARRERA 10 # 13 - 69 DE SANTA ROSA DE OSOS</t>
  </si>
  <si>
    <t>wilderjaramillo8@gmail.com</t>
  </si>
  <si>
    <t>SOLTERO</t>
  </si>
  <si>
    <t>29 DE ABRIL DE 1992</t>
  </si>
  <si>
    <t>20 AÑOS</t>
  </si>
  <si>
    <t>N/A</t>
  </si>
  <si>
    <t>RECOLECTOR</t>
  </si>
  <si>
    <t>NO SE PRESENTÓ SOLICITUD DE CONCILIACIÓN</t>
  </si>
  <si>
    <t xml:space="preserve">1. El día 03 de diciembre de 2013 en horas de la tarde se presentó un accidente de tránsito entre el señor Jesús María Pérez Miranda conductor del vehículo de placa SZP677, afiliado a SERVIENTREGA y el señor Wilder Estiven Jaramillo Posada en calidad de conductor de la motocicleta de placas NIV56C. El hecho ocurrió en el municipio de Yarumal - Antioquía sobre el Km 15+600 vía Cuiva - Taraza.
2. Como consecuencia del accidente, se elaboró por parte del funcionario encargado Informe Policial de Accidente de Tránsito No. 02-0480-C000031475, dentro del cual se consignaron como hipotesis del accidente las No. 304 y 157 al vehículo conducido por el aquí demandante. 
3. El señor Wilder Estiven presentó lesiones al momento de la colisión, por lo que fue trasladado a un centro de atención en salud, en donde se registraron lesiones en miembro inferior y miembro superior izquierdo. Que afectaron de manera permanente el funcionamiento de su trícep.
4. En el mismo sentido en diligencia pública llevada a cabo ante la autoridad de tránsito, se expidió la Resolución 290 del 11 de junio de 2014 dentro de la cual se declaró como contraventor de las normas de tránsito al señor Wilder Estiven Jaramillo.
5.Por parte de la IPS SURAMERICANA DE SALUD se dictaminó pérdida de capacidad laboral determinando una PCL de 50.07%
6. Para la fecha de los hechos el señor Wilder Jaramillo se encontraba laborando como recolector en la empresa SETAS DE COLOMBIA con un salario mensual de $1.446.311, mediante contrato por obra o labor. 
</t>
  </si>
  <si>
    <t>021278615/156</t>
  </si>
  <si>
    <t>LEASING BANCOLOMBIA S.A. CF</t>
  </si>
  <si>
    <t>14 DE FEBRERO DE 2024</t>
  </si>
  <si>
    <t>13 DE MARZO DE 2024</t>
  </si>
  <si>
    <t>30 DE MARZO DE 2022</t>
  </si>
  <si>
    <t>21278615-156</t>
  </si>
  <si>
    <t>Desde las 00:00 horas del 02/04/2013 hasta las 24:00 horas del 01/04/2014.</t>
  </si>
  <si>
    <t>SINIESTRO  21824332  LEGIS APJ32250</t>
  </si>
  <si>
    <t>Lucro Cesante (Consolidado y Futuro)</t>
  </si>
  <si>
    <t>Daño a la vida en relación</t>
  </si>
  <si>
    <t>EXCEPCIONES DE FONDO FRENTE A LA DEMANDA EN LO RELATIVO A LA RESPONSABILIDAD CIVIL.
1. EXCEPCIONES PLANTEADAS POR QUIENES FORMULARON LOS LLAMAMIENTOS EN
GARANTÍA A MI REPRESENTADA.
2. INEXISTENCIA DE RESPONSABILIDAD COMO CONSECUENCIA DE HECHO EXCLUSIVO DE LA VÍCTIMA.
3. INEXISTENCIA DE RESPONSABILIDAD A CARGO DE LOS DEMANDADOS POR FALTA DE ACREDITACIÓN DEL NEXO CAUSAL. 
4. REDUCCIÓN DE LA INDEMNIZACIÓN COMO CONSECUENCIA DE LA INCIDENCIA DE LA CONDUCTA DE LA VÍCTIMA EN LA PRODUCCIÓN DEL DAÑO. 
5. CONCURRENCIA DE ACTIVIDADES PELIGROSAS.
6. IMPROCEDENCIA DEL RECONOCIMIENTO DEL DAÑO MORAL POR TASACIÓN EXORBITANTE DEL PERJUICIO.
7. TASACIÓN EXORBITANTE DEL DAÑO A LA VIDA EN RELACIÓN E IMPROCEDENCIA DEL RECONOCIMIENTO DE ESTE CONCEPTO.
8. IMPROCEDENCIA DEL RECONOCIMIENTO LUCRO CESANTE.
9. IMPOSIBILIDAD DE CONDENAR AL PAGO DE INTERESES MORATORIOS TODA VEZ QUE LA OBLIGACIÓN INDEMNIZATORIA NO HA NACIDO.
10.  GENÉRICA O INNOMINADA Y OTRAS.
EXCEPCIONES FRENTE AL LLAMAMIENTO EN GARANTÍA FORMULADO POR SERVIENTREGA S.A.
1. INEXISTENCIA DE OBLIGACIÓN INDEMNIZATORIA POR CUANTO NO SE HA REALIZADO EL RIESGO ASEGURADO EN LA PÓLIZA DE SEGURO AUTO COLECTIVO PESADOS No. 021278615 / 156 – ARTÍCULO 1072 DEL CÓDIGO DE COMERCIO.
2. FALTA DE LEGITIMACIÓN EN LA CAUSA POR ACTIVA DE SERVIENTREGA S.A. PARA LLAMAR EN GARANTÍA A ALLIANZ SEGUROS S.A.
3. RIESGOS EXPRESAMENTE EXCLUIDOS EN LA PÓLIZA DE AUTO COLECTIVO PESADOS No. 021278615 / 156
4. CARÁCTER MERAMENTE INDEMNIZATORIO QUE REVISTEN LOS CONTRATOS DE SEGUROS. 
5. ALTERACIÓN DEL RIESGO ASEGURADO – FALTA DE NOTIFICACION POR PARTE DEL ASEGURADO O TOMADOR Y TERMINACIÓN AUTOMÁTICA DEL CONTRATO DE SEGURO.
6. EN CUALQUIER CASO, DE NINGUNA FORMA SE PODRÁ EXCEDER EL LÍMITE DE VALOR ASEGURADO. 
7. LÍMITES MÁXIMOS DE RESPONSABILIDAD DEL ASEGURADOR EN LO ATINENTE AL DEDUCIBLE EN LA PÓLIZA DE SEGURO DE AUTO COLECTIVO PESADOS No. 021278615 / 156.
8. PRESCRIPCIÓN DE LAS ACCIONES DERIVADAS DEL CONTRATO DE SEGURO.
9. DISPONIBILIDAD DE LA SUMA ASEGURADA.
10. GENÉRICA O INNOMINADA.
EXCEPCIONES FRENTE AL LLAMAMIENTO EN GARANTÍA FORMULADO POR JESUS MARIA PEREZ MIRANDA.
1. FALTA DE LEGITIMACIÓN EN LA CAUSA POR ACTIVA DEL SEÑOR JESÚS MARÍA PÉREZ MIRANDA PARA LLAMAR EN GARANTÍA A ALLIANZ SEGUROS S.A.
2. FALTA DE INTERÉS ASEGURABLE DEL SEÑOR JESÚS MARÍA PÉREZ MIRANDA FRENTE AL CONTRATO DE SEGURO MATERIALIZADO EN LA PÓLIZA DE SEGURO AUTO COLECTIVO PESADOS No. 021278615 / 156.
3.  INEXISTENCIA DE OBLIGACIÓN INDEMNIZATORIA POR CUANTO NO SE HA REALIZADO EL RIESGO ASEGURADO EN LA PÓLIZA DE SEGURO AUTO COLECTIVO PESADOS No. 021278615 / 156 – ARTÍCULO 1072 DEL CÓDIGO DE COMERCIO.
4. RIESGOS EXPRESAMENTE EXCLUIDOS EN LA PÓLIZA DE AUTO COLECTIVO PESADOS No. 021278615 / 156
5. CARÁCTER MERAMENTE INDEMNIZATORIO QUE REVISTEN LOS CONTRATOS DE SEGUROS. 
6. EN CUALQUIER CASO, DE NINGUNA FORMA SE PODRÁ EXCEDER EL LÍMITE DE VALOR ASEGURADO. 
7. LÍMITES MÁXIMOS DE RESPONSABILIDAD DEL ASEGURADOR EN LO ATINENTE AL DEDUCIBLE EN LA PÓLIZA DE SEGURO DE AUTO COLECTIVO PESADOS No. 021278615 / 156.
8. PRESCRIPCIÓN DE LAS ACCIONES DERIVADAS DEL CONTRATO DE SEGURO.
9. DISPONIBILIDAD DE LA SUMA ASEGURADA.
10. GENÉRICA O INNOMINADA.</t>
  </si>
  <si>
    <t>Para el caso que nos ocupa la contingencia se califica como REMOTA, toda vez que se encuentra acreditada la culpa exclusiva de la víctima, tanto en el IPAT como en el RAT elaborado por IRS VIAL.
Lo primero que debe tomarse en consideración, es que la Póliza de Seguro Auto Colectivo Pesados No. 021278615 / 156, cuyo asegurado es Leasing Bancolombia S.A. CF, presta cobertura material y temporal, de conformidad con los hechos y pretensiones expuestas en el líbelo de la demanda. Frente a la cobertura temporal, debe señalarse que la ocurrencia del accidente de tránsito (03 de diciembre de 2013) se encuentra dentro de la delimitación temporal de la Póliza en mención comprendida desde el 02 de abril de 2013 y hasta el 01 de abril de 2014, bajo la modalidad de ocurrencia. Aunado a ello, presta cobertura material en tanto ampara la responsabilidad civil extracontractual, pretensión que se le endilga al extremo pasivo.
Por otro lado, frente a la responsabilidad del asegurado, debe mencionarse queexisten en el expediente, tres pruebas contundentes que confirman la responsabilidad exclusiva de la víctima en el accidente de tránsito. En primer lugar, obra en el plenario el Informe de Tránsito No. 02 – 0480 del 03 de diciembre de 2013 en el que se indicó como causa probable del accidente las causales 304 “Superficie húmeda” y 157 “otra” con la anotación “Superficie húmeda, invasión de carril contrario” atribuible al señor Wilder Estiven Jaramillo Posada en calidad de conductor del vehículo No. 2. En segundo lugar, se observa en el expediente la Resolución No. 290 de la Secretaría de Transportes y Tránsito del Municipio de Yarumal por medio de la cual se tramitó un procedimiento administrativo por el accidente de tránsito del 03 de diciembre de 2013, en la que se endilgó responsabilidad y se declaró como contraventor de las normas de tránsito al ahora demandante. Finalmente, se cuenta con Dictamen pericial tipo RAT, a través del cual se tiene como conclusión el hecho exclusivo de la víctima y la contravención a las normas de tránsito por parte del señor Wilder Estiven como causa del accidente. No obstante, vale la pena advertir que el extremo demandante presentó un dictamen pericial cuyas conclusiones pretenden desvirtuar la responsabilidad del señor Wilder y en su lugar, endilgar responsabilidad al vehículo asegurado dictamen pericial que deberá ser controvertido y desvirtuado en la oportunidad legal debida.
Lo anterior, sin perjuicio del carácter contingente del proceso.</t>
  </si>
  <si>
    <t>Como liquidación objetiva de perjuicios se llegó a $198.900.000. Lo anterior, con base en los siguientes fundamentos jurídicos:
1. Lucro cesante consolidado y futuro: No se reconocerá ninguna suma por concepto de lucro cesante, toda vez que a partir de las documentales arrimadas por el extremo actor al proceso, fue posible identificar que el señor Jaramillo se encuentra devengando pensión por invalidez desde el 2015-08-12, conforme con la Resolución No. 33586 expedida por parte de Fondo de Pensiones Obligatorias Protección, con fecha de estructuración de la PCL el día 03 de diciembre de 2013. Lo que presupone una inminente configuración de improcedencia ante la ausencia de cesación de ingresos y la ausencia de comprobación de ingresos enunciados ante la omisión de la relación de tales en los soportes allegados al proceso por parte del empleador, quien afirmó que hasta la fecha de la estructuración de la PCL y la expedición de resolución de pensión, el señor Wilder Estiven Jaramillo Posada laboró con vinculación laboral en la compañía y fue liquidado al momento de su retiro en el año 2014.
2. Daño Moral: Se tomó como daño moral la suma de $30.000.000 para la víctima directa, el señor Wilder Estiven Jaramillo Posada, $30.000.000 para su madre, la señora Ruth Noelia Posada Valencia y $30.000.000 para su padre, el señor Darío Arnulfo Jaramillo Posada, $10.000.000 para su hermana Daniela Jaramillo Posada y $10.000.000 para su hermana Maribel Darlency Jaramillo Posada.  Este valor se fijó teniendo en cuenta que la jurisprudencia de la Corte Suprema de Justicia (Sentencia del 23/05/2018, MP: Aroldo Wilson Quiroz) ha establecido que en caso de daños permanentes con comprobada trascendencia en la vida de la víctima y de los familiares en primer grado de consanguinidad o afinidad se les debe reconocer por daño moral como suma limite el monto $60.000.000 a cada uno. Lo anterior, da un total de $110.000.000.
3. Daño a la vida en relación: Se tomó como daño a la vida en relación la suma de $30.000.000 para la víctima directa, el señor Wilder Estiven Jaramillo Posada, $30.000.000 para su madre, la señora Ruth Noelia Posada Valencia y $30.000.000 para su padre, el señor Darío Arnulfo Jaramillo Posada. Todo esto, teniendo en cuenta que el señor Jaramillo Posada sufrió como consecuencia del accidente de tránsito del 03 de diciembre de 2013, lesiones que le causaron una pérdida de capacidad laboral equivalente a 50,07%, conforme con lo establecido por la Corte Suprema de Justicia en sentencia del 12 de noviembre de 2019 (M.P. Aroldo Wilson Quiroz) que este rubro se tiene en cuenta en atención a la PCL, el que claramente afecta las dinámicas familiares, esto en el entendido en que paulatinamente los Despachos Judiciales también han reconocido recientemente la indemnización por este tipo de perjuicio para la familia directa del afectado o lesionado por medio del cual se pretende. En consecuencia, para el reconocimiento del daño a la vida en relación se aplicó el criterio de proporcionalidad expuesto por la Corte Suprema de Justicia (Sentencia del 12/11/2019, Rad: 73001-31-03-002-2009-00114-01). No se reconocen sumas en favor de las hermanas del señor Jaramillo Posada, teniendo en cuenta que no se dilucida que la dinámica familiar de aquellas haya tenido una variación significativa, por lo cual esta decisión se adoptará hasta tanto se soporte tal afectación en las dinámicas. 
4. Por concepto de deducible se tiene la suma de $1.100.000. No obstante el mismo está sujeto al cumplimiento de las condiciones de aviso de siniestro so pena del incremento de dicha suma en casos de Responsabilidad Civil Extracontractual.</t>
  </si>
  <si>
    <t>ok</t>
  </si>
  <si>
    <t>de acuerd con las excepciones</t>
  </si>
  <si>
    <t>SINIESTRO  21824332  LEGIS APJ32250 APL 173933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</si>
</sst>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 fontId="0" fillId="0" borderId="2" xfId="4" applyNumberFormat="1" applyFont="1" applyBorder="1" applyAlignment="1">
      <alignment horizontal="center" vertical="top"/>
    </xf>
    <xf numFmtId="1" fontId="0" fillId="0" borderId="3" xfId="4"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derjaramillo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3" sqref="B33:C33"/>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5" t="s">
        <v>0</v>
      </c>
      <c r="B1" s="45"/>
      <c r="C1" s="45"/>
    </row>
    <row r="2" spans="1:3" x14ac:dyDescent="0.25">
      <c r="A2" s="5" t="s">
        <v>1</v>
      </c>
      <c r="B2" s="52" t="s">
        <v>156</v>
      </c>
      <c r="C2" s="53"/>
    </row>
    <row r="3" spans="1:3" x14ac:dyDescent="0.25">
      <c r="A3" s="5" t="s">
        <v>2</v>
      </c>
      <c r="B3" s="54" t="s">
        <v>157</v>
      </c>
      <c r="C3" s="55"/>
    </row>
    <row r="4" spans="1:3" x14ac:dyDescent="0.25">
      <c r="A4" s="5" t="s">
        <v>3</v>
      </c>
      <c r="B4" s="54" t="s">
        <v>158</v>
      </c>
      <c r="C4" s="55"/>
    </row>
    <row r="5" spans="1:3" ht="31.5" customHeight="1" x14ac:dyDescent="0.25">
      <c r="A5" s="5" t="s">
        <v>4</v>
      </c>
      <c r="B5" s="54" t="s">
        <v>161</v>
      </c>
      <c r="C5" s="55"/>
    </row>
    <row r="6" spans="1:3" x14ac:dyDescent="0.25">
      <c r="A6" s="5" t="s">
        <v>5</v>
      </c>
      <c r="B6" s="46" t="s">
        <v>120</v>
      </c>
      <c r="C6" s="46"/>
    </row>
    <row r="7" spans="1:3" x14ac:dyDescent="0.25">
      <c r="A7" s="43" t="s">
        <v>6</v>
      </c>
      <c r="B7" s="48" t="s">
        <v>123</v>
      </c>
      <c r="C7" s="49"/>
    </row>
    <row r="8" spans="1:3" ht="35.450000000000003" customHeight="1" x14ac:dyDescent="0.25">
      <c r="A8" s="43" t="s">
        <v>137</v>
      </c>
      <c r="B8" s="57" t="s">
        <v>162</v>
      </c>
      <c r="C8" s="57"/>
    </row>
    <row r="9" spans="1:3" x14ac:dyDescent="0.25">
      <c r="A9" s="27" t="s">
        <v>131</v>
      </c>
      <c r="B9" s="46">
        <v>1044505470</v>
      </c>
      <c r="C9" s="46"/>
    </row>
    <row r="10" spans="1:3" x14ac:dyDescent="0.25">
      <c r="A10" s="27" t="s">
        <v>7</v>
      </c>
      <c r="B10" s="47" t="s">
        <v>163</v>
      </c>
      <c r="C10" s="47"/>
    </row>
    <row r="11" spans="1:3" ht="30" customHeight="1" x14ac:dyDescent="0.25">
      <c r="A11" s="28" t="s">
        <v>8</v>
      </c>
      <c r="B11" s="47">
        <v>3147697471</v>
      </c>
      <c r="C11" s="47"/>
    </row>
    <row r="12" spans="1:3" ht="30" customHeight="1" x14ac:dyDescent="0.25">
      <c r="A12" s="5" t="s">
        <v>9</v>
      </c>
      <c r="B12" s="64" t="s">
        <v>164</v>
      </c>
      <c r="C12" s="47"/>
    </row>
    <row r="13" spans="1:3" x14ac:dyDescent="0.25">
      <c r="A13" s="5" t="s">
        <v>10</v>
      </c>
      <c r="B13" s="46" t="s">
        <v>165</v>
      </c>
      <c r="C13" s="46"/>
    </row>
    <row r="14" spans="1:3" x14ac:dyDescent="0.25">
      <c r="A14" s="5" t="s">
        <v>11</v>
      </c>
      <c r="B14" s="58" t="s">
        <v>166</v>
      </c>
      <c r="C14" s="46"/>
    </row>
    <row r="15" spans="1:3" x14ac:dyDescent="0.25">
      <c r="A15" s="5" t="s">
        <v>144</v>
      </c>
      <c r="B15" s="46" t="s">
        <v>167</v>
      </c>
      <c r="C15" s="46"/>
    </row>
    <row r="16" spans="1:3" x14ac:dyDescent="0.25">
      <c r="A16" s="5" t="s">
        <v>12</v>
      </c>
      <c r="B16" s="46" t="s">
        <v>168</v>
      </c>
      <c r="C16" s="46"/>
    </row>
    <row r="17" spans="1:3" ht="15" customHeight="1" x14ac:dyDescent="0.25">
      <c r="A17" s="5" t="s">
        <v>13</v>
      </c>
      <c r="B17" s="47" t="s">
        <v>14</v>
      </c>
      <c r="C17" s="47"/>
    </row>
    <row r="18" spans="1:3" x14ac:dyDescent="0.25">
      <c r="A18" s="5" t="s">
        <v>15</v>
      </c>
      <c r="B18" s="47" t="s">
        <v>169</v>
      </c>
      <c r="C18" s="47"/>
    </row>
    <row r="19" spans="1:3" ht="18.75" customHeight="1" x14ac:dyDescent="0.25">
      <c r="A19" s="5" t="s">
        <v>16</v>
      </c>
      <c r="B19" s="50">
        <v>1446311</v>
      </c>
      <c r="C19" s="51"/>
    </row>
    <row r="20" spans="1:3" x14ac:dyDescent="0.25">
      <c r="A20" s="5" t="s">
        <v>132</v>
      </c>
      <c r="B20" s="46">
        <v>1</v>
      </c>
      <c r="C20" s="46"/>
    </row>
    <row r="21" spans="1:3" ht="17.25" customHeight="1" x14ac:dyDescent="0.25">
      <c r="A21" s="5" t="s">
        <v>17</v>
      </c>
      <c r="B21" s="47" t="s">
        <v>18</v>
      </c>
      <c r="C21" s="47"/>
    </row>
    <row r="22" spans="1:3" x14ac:dyDescent="0.25">
      <c r="A22" s="43" t="s">
        <v>19</v>
      </c>
      <c r="B22" s="63" t="s">
        <v>160</v>
      </c>
      <c r="C22" s="63"/>
    </row>
    <row r="23" spans="1:3" x14ac:dyDescent="0.25">
      <c r="A23" s="27" t="s">
        <v>20</v>
      </c>
      <c r="B23" s="62" t="s">
        <v>170</v>
      </c>
      <c r="C23" s="61"/>
    </row>
    <row r="24" spans="1:3" x14ac:dyDescent="0.25">
      <c r="A24" s="27" t="s">
        <v>21</v>
      </c>
      <c r="B24" s="62" t="s">
        <v>170</v>
      </c>
      <c r="C24" s="61"/>
    </row>
    <row r="25" spans="1:3" x14ac:dyDescent="0.25">
      <c r="A25" s="56" t="s">
        <v>146</v>
      </c>
      <c r="B25" s="61" t="s">
        <v>171</v>
      </c>
      <c r="C25" s="44"/>
    </row>
    <row r="26" spans="1:3" x14ac:dyDescent="0.25">
      <c r="A26" s="56"/>
      <c r="B26" s="44"/>
      <c r="C26" s="44"/>
    </row>
    <row r="27" spans="1:3" ht="100.5" customHeight="1" x14ac:dyDescent="0.25">
      <c r="A27" s="56"/>
      <c r="B27" s="44"/>
      <c r="C27" s="44"/>
    </row>
    <row r="28" spans="1:3" x14ac:dyDescent="0.25">
      <c r="A28" s="27" t="s">
        <v>23</v>
      </c>
      <c r="B28" s="44" t="s">
        <v>173</v>
      </c>
      <c r="C28" s="44"/>
    </row>
    <row r="29" spans="1:3" x14ac:dyDescent="0.25">
      <c r="A29" s="27" t="s">
        <v>24</v>
      </c>
      <c r="B29" s="46">
        <v>8600592943</v>
      </c>
      <c r="C29" s="46"/>
    </row>
    <row r="30" spans="1:3" x14ac:dyDescent="0.25">
      <c r="A30" s="43" t="s">
        <v>25</v>
      </c>
      <c r="B30" s="57" t="s">
        <v>159</v>
      </c>
      <c r="C30" s="57"/>
    </row>
    <row r="31" spans="1:3" x14ac:dyDescent="0.25">
      <c r="A31" s="27" t="s">
        <v>133</v>
      </c>
      <c r="B31" s="44" t="s">
        <v>172</v>
      </c>
      <c r="C31" s="44"/>
    </row>
    <row r="32" spans="1:3" x14ac:dyDescent="0.25">
      <c r="A32" s="27" t="s">
        <v>26</v>
      </c>
      <c r="B32" s="59" t="s">
        <v>176</v>
      </c>
      <c r="C32" s="60"/>
    </row>
    <row r="33" spans="1:3" x14ac:dyDescent="0.25">
      <c r="A33" s="5" t="s">
        <v>27</v>
      </c>
      <c r="B33" s="58" t="s">
        <v>174</v>
      </c>
      <c r="C33" s="58"/>
    </row>
    <row r="34" spans="1:3" ht="45" x14ac:dyDescent="0.25">
      <c r="A34" s="5" t="s">
        <v>134</v>
      </c>
      <c r="B34" s="58" t="s">
        <v>175</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250BC19-4B1B-4567-B1A8-7CA113151E0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81" zoomScaleNormal="81"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4" t="s">
        <v>28</v>
      </c>
      <c r="B1" s="84"/>
      <c r="C1" s="84"/>
    </row>
    <row r="2" spans="1:3" ht="15.75" customHeight="1" x14ac:dyDescent="0.25">
      <c r="A2" s="20" t="s">
        <v>29</v>
      </c>
      <c r="B2" s="74" t="s">
        <v>179</v>
      </c>
      <c r="C2" s="75"/>
    </row>
    <row r="3" spans="1:3" s="2" customFormat="1" x14ac:dyDescent="0.25">
      <c r="A3" s="5" t="s">
        <v>1</v>
      </c>
      <c r="B3" s="46" t="str">
        <f>'AUTOS  NOTA 322'!B2:C2</f>
        <v>110013103015-2022-00105-00</v>
      </c>
      <c r="C3" s="46"/>
    </row>
    <row r="4" spans="1:3" s="2" customFormat="1" x14ac:dyDescent="0.25">
      <c r="A4" s="5" t="s">
        <v>2</v>
      </c>
      <c r="B4" s="46" t="str">
        <f>'AUTOS  NOTA 322'!B3:C3</f>
        <v>QUINCE (15) CIVIL DEL CIRCUITO DE BOGOTÁ D.C.</v>
      </c>
      <c r="C4" s="46"/>
    </row>
    <row r="5" spans="1:3" s="2" customFormat="1" x14ac:dyDescent="0.25">
      <c r="A5" s="5" t="s">
        <v>3</v>
      </c>
      <c r="B5" s="46" t="str">
        <f>'AUTOS  NOTA 322'!B4:C4</f>
        <v>SERVIENTREGA S.A.; JESUS MARÍA PEREZ MIRANDA (CONDUCTOR)</v>
      </c>
      <c r="C5" s="46"/>
    </row>
    <row r="6" spans="1:3" s="2" customFormat="1" x14ac:dyDescent="0.25">
      <c r="A6" s="5" t="s">
        <v>4</v>
      </c>
      <c r="B6" s="46" t="str">
        <f>'AUTOS  NOTA 322'!B5:C5</f>
        <v>WILDER ESTIVEN JARAMILLO POSADA (VICTIMA DIRECTA); DARÍO ARNULFO JARAMILLO SÁNCHEZ (PADRE); RUTH NOELIA POSADA VALENCIA (MADRE); MARIBEL DARLENCY JARAMILLO POSADA (HERMANA); DANIELA JARAMILLO POSADA (HERMANA)</v>
      </c>
      <c r="C6" s="46"/>
    </row>
    <row r="7" spans="1:3" s="2" customFormat="1" x14ac:dyDescent="0.25">
      <c r="A7" s="5" t="s">
        <v>5</v>
      </c>
      <c r="B7" s="46" t="str">
        <f>'AUTOS  NOTA 322'!B6:C6</f>
        <v>LLAMADA EN GARANTIA</v>
      </c>
      <c r="C7" s="46"/>
    </row>
    <row r="8" spans="1:3" s="2" customFormat="1" x14ac:dyDescent="0.25">
      <c r="A8" s="30" t="s">
        <v>118</v>
      </c>
      <c r="B8" s="46" t="str">
        <f>'AUTOS  NOTA 322'!B7:C8</f>
        <v>WILDER ESTIVEN JARAMILLO POSADA</v>
      </c>
      <c r="C8" s="46"/>
    </row>
    <row r="9" spans="1:3" x14ac:dyDescent="0.25">
      <c r="A9" s="20" t="s">
        <v>30</v>
      </c>
      <c r="B9" s="46" t="s">
        <v>177</v>
      </c>
      <c r="C9" s="46"/>
    </row>
    <row r="10" spans="1:3" x14ac:dyDescent="0.25">
      <c r="A10" s="20" t="s">
        <v>22</v>
      </c>
      <c r="B10" s="46" t="s">
        <v>123</v>
      </c>
      <c r="C10" s="46"/>
    </row>
    <row r="11" spans="1:3" x14ac:dyDescent="0.25">
      <c r="A11" s="20" t="s">
        <v>31</v>
      </c>
      <c r="B11" s="67">
        <v>3000000000</v>
      </c>
      <c r="C11" s="68"/>
    </row>
    <row r="12" spans="1:3" x14ac:dyDescent="0.25">
      <c r="A12" s="20" t="s">
        <v>136</v>
      </c>
      <c r="B12" s="67">
        <v>1100000</v>
      </c>
      <c r="C12" s="68"/>
    </row>
    <row r="13" spans="1:3" x14ac:dyDescent="0.25">
      <c r="A13" s="20" t="s">
        <v>32</v>
      </c>
      <c r="B13" s="54" t="s">
        <v>94</v>
      </c>
      <c r="C13" s="55"/>
    </row>
    <row r="14" spans="1:3" x14ac:dyDescent="0.25">
      <c r="A14" s="20" t="s">
        <v>33</v>
      </c>
      <c r="B14" s="47" t="s">
        <v>178</v>
      </c>
      <c r="C14" s="46"/>
    </row>
    <row r="15" spans="1:3" x14ac:dyDescent="0.25">
      <c r="A15" s="20" t="s">
        <v>34</v>
      </c>
      <c r="B15" s="46" t="s">
        <v>35</v>
      </c>
      <c r="C15" s="46"/>
    </row>
    <row r="16" spans="1:3" x14ac:dyDescent="0.25">
      <c r="A16" s="20" t="s">
        <v>36</v>
      </c>
      <c r="B16" s="46" t="s">
        <v>35</v>
      </c>
      <c r="C16" s="46"/>
    </row>
    <row r="17" spans="1:3" x14ac:dyDescent="0.25">
      <c r="A17" s="71" t="s">
        <v>37</v>
      </c>
      <c r="B17" s="46" t="s">
        <v>38</v>
      </c>
      <c r="C17" s="46"/>
    </row>
    <row r="18" spans="1:3" x14ac:dyDescent="0.25">
      <c r="A18" s="72"/>
      <c r="B18" s="10" t="s">
        <v>39</v>
      </c>
      <c r="C18" s="10" t="s">
        <v>40</v>
      </c>
    </row>
    <row r="19" spans="1:3" x14ac:dyDescent="0.25">
      <c r="A19" s="72"/>
      <c r="B19" s="6" t="s">
        <v>143</v>
      </c>
      <c r="C19" s="6"/>
    </row>
    <row r="20" spans="1:3" x14ac:dyDescent="0.25">
      <c r="A20" s="72"/>
      <c r="B20" s="6"/>
      <c r="C20" s="6"/>
    </row>
    <row r="21" spans="1:3" x14ac:dyDescent="0.25">
      <c r="A21" s="73"/>
      <c r="B21" s="6"/>
      <c r="C21" s="6"/>
    </row>
    <row r="22" spans="1:3" x14ac:dyDescent="0.25">
      <c r="A22" s="20" t="s">
        <v>41</v>
      </c>
      <c r="B22" s="46"/>
      <c r="C22" s="46"/>
    </row>
    <row r="23" spans="1:3" x14ac:dyDescent="0.25">
      <c r="A23" s="20" t="s">
        <v>42</v>
      </c>
      <c r="B23" s="74"/>
      <c r="C23" s="75"/>
    </row>
    <row r="24" spans="1:3" x14ac:dyDescent="0.25">
      <c r="A24" s="20" t="s">
        <v>43</v>
      </c>
      <c r="B24" s="46" t="s">
        <v>109</v>
      </c>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6" t="s">
        <v>48</v>
      </c>
      <c r="B28" s="76"/>
      <c r="C28" s="76"/>
    </row>
    <row r="29" spans="1:3" x14ac:dyDescent="0.25">
      <c r="A29" s="69" t="s">
        <v>49</v>
      </c>
      <c r="B29" s="70"/>
      <c r="C29" s="11"/>
    </row>
    <row r="30" spans="1:3" x14ac:dyDescent="0.25">
      <c r="A30" s="69" t="s">
        <v>50</v>
      </c>
      <c r="B30" s="70"/>
      <c r="C30" s="11"/>
    </row>
    <row r="31" spans="1:3" x14ac:dyDescent="0.25">
      <c r="A31" s="69" t="s">
        <v>51</v>
      </c>
      <c r="B31" s="70"/>
      <c r="C31" s="12"/>
    </row>
    <row r="32" spans="1:3" x14ac:dyDescent="0.25">
      <c r="A32" s="69" t="s">
        <v>52</v>
      </c>
      <c r="B32" s="70"/>
      <c r="C32" s="11"/>
    </row>
    <row r="33" spans="1:3" x14ac:dyDescent="0.25">
      <c r="A33" s="69" t="s">
        <v>53</v>
      </c>
      <c r="B33" s="70"/>
      <c r="C33" s="11"/>
    </row>
    <row r="34" spans="1:3" x14ac:dyDescent="0.25">
      <c r="A34" s="69" t="s">
        <v>54</v>
      </c>
      <c r="B34" s="70"/>
      <c r="C34" s="13"/>
    </row>
    <row r="35" spans="1:3" x14ac:dyDescent="0.25">
      <c r="A35" s="65" t="s">
        <v>55</v>
      </c>
      <c r="B35" s="66"/>
      <c r="C35" s="14"/>
    </row>
    <row r="36" spans="1:3" x14ac:dyDescent="0.25">
      <c r="A36" s="65" t="s">
        <v>56</v>
      </c>
      <c r="B36" s="66"/>
      <c r="C36" s="15"/>
    </row>
    <row r="37" spans="1:3" x14ac:dyDescent="0.25">
      <c r="A37" s="77" t="s">
        <v>57</v>
      </c>
      <c r="B37" s="78"/>
      <c r="C37" s="15"/>
    </row>
    <row r="38" spans="1:3" x14ac:dyDescent="0.25">
      <c r="A38" s="79"/>
      <c r="B38" s="80"/>
      <c r="C38" s="15"/>
    </row>
    <row r="39" spans="1:3" x14ac:dyDescent="0.25">
      <c r="A39" s="81"/>
      <c r="B39" s="82"/>
      <c r="C39" s="15"/>
    </row>
    <row r="40" spans="1:3" x14ac:dyDescent="0.25">
      <c r="A40" s="83" t="s">
        <v>58</v>
      </c>
      <c r="B40" s="83"/>
      <c r="C40" s="8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B1" zoomScaleNormal="100" workbookViewId="0">
      <selection activeCell="B19" sqref="B19:C19"/>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4" t="s">
        <v>68</v>
      </c>
      <c r="B1" s="84"/>
      <c r="C1" s="84"/>
    </row>
    <row r="2" spans="1:9" ht="15" customHeight="1" x14ac:dyDescent="0.25">
      <c r="A2" s="34" t="s">
        <v>29</v>
      </c>
      <c r="B2" s="88" t="s">
        <v>179</v>
      </c>
      <c r="C2" s="89"/>
    </row>
    <row r="3" spans="1:9" x14ac:dyDescent="0.25">
      <c r="A3" s="35" t="s">
        <v>1</v>
      </c>
      <c r="B3" s="103" t="str">
        <f>'AUTOS  NOTA 322'!B2:C2</f>
        <v>110013103015-2022-00105-00</v>
      </c>
      <c r="C3" s="103"/>
    </row>
    <row r="4" spans="1:9" x14ac:dyDescent="0.25">
      <c r="A4" s="35" t="s">
        <v>2</v>
      </c>
      <c r="B4" s="103" t="str">
        <f>'AUTOS  NOTA 322'!B3:C3</f>
        <v>QUINCE (15) CIVIL DEL CIRCUITO DE BOGOTÁ D.C.</v>
      </c>
      <c r="C4" s="103"/>
    </row>
    <row r="5" spans="1:9" x14ac:dyDescent="0.25">
      <c r="A5" s="35" t="s">
        <v>3</v>
      </c>
      <c r="B5" s="103" t="str">
        <f>'AUTOS  NOTA 322'!B4:C4</f>
        <v>SERVIENTREGA S.A.; JESUS MARÍA PEREZ MIRANDA (CONDUCTOR)</v>
      </c>
      <c r="C5" s="103"/>
    </row>
    <row r="6" spans="1:9" ht="15" customHeight="1" x14ac:dyDescent="0.25">
      <c r="A6" s="35" t="s">
        <v>4</v>
      </c>
      <c r="B6" s="103" t="str">
        <f>'AUTOS  NOTA 322'!B5:C5</f>
        <v>WILDER ESTIVEN JARAMILLO POSADA (VICTIMA DIRECTA); DARÍO ARNULFO JARAMILLO SÁNCHEZ (PADRE); RUTH NOELIA POSADA VALENCIA (MADRE); MARIBEL DARLENCY JARAMILLO POSADA (HERMANA); DANIELA JARAMILLO POSADA (HERMANA)</v>
      </c>
      <c r="C6" s="103"/>
    </row>
    <row r="7" spans="1:9" x14ac:dyDescent="0.25">
      <c r="A7" s="35" t="s">
        <v>5</v>
      </c>
      <c r="B7" s="103" t="str">
        <f>'AUTOS  NOTA 322'!B6:C6</f>
        <v>LLAMADA EN GARANTIA</v>
      </c>
      <c r="C7" s="103"/>
    </row>
    <row r="8" spans="1:9" x14ac:dyDescent="0.25">
      <c r="A8" s="37" t="s">
        <v>118</v>
      </c>
      <c r="B8" s="103" t="str">
        <f>'AUTOS  NOTA 322'!B7:C8</f>
        <v>WILDER ESTIVEN JARAMILLO POSADA</v>
      </c>
      <c r="C8" s="103"/>
    </row>
    <row r="9" spans="1:9" ht="30" x14ac:dyDescent="0.25">
      <c r="A9" s="35" t="s">
        <v>69</v>
      </c>
      <c r="B9" s="101">
        <f>SUM(C11,C12,C14,C15,C17)</f>
        <v>1048645344</v>
      </c>
      <c r="C9" s="102"/>
    </row>
    <row r="10" spans="1:9" x14ac:dyDescent="0.25">
      <c r="A10" s="104" t="s">
        <v>70</v>
      </c>
      <c r="B10" s="93" t="s">
        <v>71</v>
      </c>
      <c r="C10" s="94"/>
    </row>
    <row r="11" spans="1:9" x14ac:dyDescent="0.25">
      <c r="A11" s="104"/>
      <c r="B11" s="36" t="s">
        <v>180</v>
      </c>
      <c r="C11" s="31">
        <v>717145344</v>
      </c>
    </row>
    <row r="12" spans="1:9" x14ac:dyDescent="0.25">
      <c r="A12" s="104"/>
      <c r="B12" s="36" t="s">
        <v>73</v>
      </c>
      <c r="C12" s="31"/>
    </row>
    <row r="13" spans="1:9" x14ac:dyDescent="0.25">
      <c r="A13" s="104"/>
      <c r="B13" s="93"/>
      <c r="C13" s="94"/>
    </row>
    <row r="14" spans="1:9" x14ac:dyDescent="0.25">
      <c r="A14" s="104"/>
      <c r="B14" s="36" t="s">
        <v>116</v>
      </c>
      <c r="C14" s="39">
        <v>253500000</v>
      </c>
    </row>
    <row r="15" spans="1:9" x14ac:dyDescent="0.25">
      <c r="A15" s="104"/>
      <c r="B15" s="36" t="s">
        <v>181</v>
      </c>
      <c r="C15" s="39">
        <v>78000000</v>
      </c>
      <c r="E15" t="s">
        <v>75</v>
      </c>
      <c r="F15" s="22">
        <v>0.7</v>
      </c>
    </row>
    <row r="16" spans="1:9" x14ac:dyDescent="0.25">
      <c r="A16" s="104"/>
      <c r="B16" s="93" t="s">
        <v>76</v>
      </c>
      <c r="C16" s="94"/>
      <c r="E16" t="s">
        <v>77</v>
      </c>
      <c r="F16" s="23">
        <v>0.3</v>
      </c>
      <c r="I16" s="25"/>
    </row>
    <row r="17" spans="1:9" x14ac:dyDescent="0.25">
      <c r="A17" s="104"/>
      <c r="B17" s="36"/>
      <c r="C17" s="40"/>
      <c r="F17" s="26"/>
      <c r="I17" s="25"/>
    </row>
    <row r="18" spans="1:9" ht="23.25" customHeight="1" x14ac:dyDescent="0.25">
      <c r="A18" s="38" t="s">
        <v>78</v>
      </c>
      <c r="B18" s="88" t="s">
        <v>79</v>
      </c>
      <c r="C18" s="89"/>
    </row>
    <row r="19" spans="1:9" ht="60" x14ac:dyDescent="0.25">
      <c r="A19" s="35" t="s">
        <v>80</v>
      </c>
      <c r="B19" s="95" t="s">
        <v>183</v>
      </c>
      <c r="C19" s="96"/>
    </row>
    <row r="20" spans="1:9" ht="15" customHeight="1" x14ac:dyDescent="0.25">
      <c r="A20" s="21" t="s">
        <v>81</v>
      </c>
      <c r="B20" s="90">
        <f>((C22+C23+C25+C26+C30+C28+C32+C34+C29+C33)-C37)*C36*C38</f>
        <v>198900000</v>
      </c>
      <c r="C20" s="90"/>
    </row>
    <row r="21" spans="1:9" x14ac:dyDescent="0.25">
      <c r="A21" s="7" t="s">
        <v>82</v>
      </c>
      <c r="B21" s="97" t="s">
        <v>71</v>
      </c>
      <c r="C21" s="98"/>
    </row>
    <row r="22" spans="1:9" x14ac:dyDescent="0.25">
      <c r="A22" s="99"/>
      <c r="B22" s="36" t="s">
        <v>72</v>
      </c>
      <c r="C22" s="31">
        <v>0</v>
      </c>
    </row>
    <row r="23" spans="1:9" x14ac:dyDescent="0.25">
      <c r="A23" s="100"/>
      <c r="B23" s="36" t="s">
        <v>73</v>
      </c>
      <c r="C23" s="31">
        <v>0</v>
      </c>
    </row>
    <row r="24" spans="1:9" x14ac:dyDescent="0.25">
      <c r="A24" s="100"/>
      <c r="B24" s="93" t="s">
        <v>74</v>
      </c>
      <c r="C24" s="94"/>
    </row>
    <row r="25" spans="1:9" x14ac:dyDescent="0.25">
      <c r="A25" s="100"/>
      <c r="B25" s="36" t="s">
        <v>116</v>
      </c>
      <c r="C25" s="31">
        <v>110000000</v>
      </c>
    </row>
    <row r="26" spans="1:9" ht="28.9" customHeight="1" x14ac:dyDescent="0.25">
      <c r="A26" s="100"/>
      <c r="B26" s="36" t="s">
        <v>117</v>
      </c>
      <c r="C26" s="31">
        <v>90000000</v>
      </c>
    </row>
    <row r="27" spans="1:9" x14ac:dyDescent="0.25">
      <c r="A27" s="100"/>
      <c r="B27" s="93" t="s">
        <v>147</v>
      </c>
      <c r="C27" s="94"/>
    </row>
    <row r="28" spans="1:9" x14ac:dyDescent="0.25">
      <c r="A28" s="100"/>
      <c r="B28" s="36" t="s">
        <v>155</v>
      </c>
      <c r="C28" s="31">
        <v>0</v>
      </c>
    </row>
    <row r="29" spans="1:9" x14ac:dyDescent="0.25">
      <c r="A29" s="100"/>
      <c r="B29" s="36" t="s">
        <v>72</v>
      </c>
      <c r="C29" s="31">
        <v>0</v>
      </c>
    </row>
    <row r="30" spans="1:9" x14ac:dyDescent="0.25">
      <c r="A30" s="100"/>
      <c r="B30" s="36" t="s">
        <v>73</v>
      </c>
      <c r="C30" s="31">
        <v>0</v>
      </c>
    </row>
    <row r="31" spans="1:9" x14ac:dyDescent="0.25">
      <c r="A31" s="100"/>
      <c r="B31" s="93" t="s">
        <v>148</v>
      </c>
      <c r="C31" s="94"/>
    </row>
    <row r="32" spans="1:9" x14ac:dyDescent="0.25">
      <c r="A32" s="100"/>
      <c r="B32" s="36"/>
      <c r="C32" s="31"/>
    </row>
    <row r="33" spans="1:3" x14ac:dyDescent="0.25">
      <c r="A33" s="100"/>
      <c r="B33" s="36" t="s">
        <v>72</v>
      </c>
      <c r="C33" s="31">
        <v>0</v>
      </c>
    </row>
    <row r="34" spans="1:3" x14ac:dyDescent="0.25">
      <c r="A34" s="100"/>
      <c r="B34" s="36" t="s">
        <v>73</v>
      </c>
      <c r="C34" s="31">
        <v>0</v>
      </c>
    </row>
    <row r="35" spans="1:3" x14ac:dyDescent="0.25">
      <c r="A35" s="100"/>
      <c r="B35" s="93" t="s">
        <v>135</v>
      </c>
      <c r="C35" s="94"/>
    </row>
    <row r="36" spans="1:3" x14ac:dyDescent="0.25">
      <c r="A36" s="100"/>
      <c r="B36" s="36" t="s">
        <v>151</v>
      </c>
      <c r="C36" s="32">
        <v>1</v>
      </c>
    </row>
    <row r="37" spans="1:3" x14ac:dyDescent="0.25">
      <c r="A37" s="100"/>
      <c r="B37" s="36" t="s">
        <v>136</v>
      </c>
      <c r="C37" s="33">
        <v>1100000</v>
      </c>
    </row>
    <row r="38" spans="1:3" x14ac:dyDescent="0.25">
      <c r="A38" s="100"/>
      <c r="B38" s="36" t="s">
        <v>154</v>
      </c>
      <c r="C38" s="32">
        <v>1</v>
      </c>
    </row>
    <row r="39" spans="1:3" x14ac:dyDescent="0.25">
      <c r="A39" s="24" t="s">
        <v>83</v>
      </c>
      <c r="B39" s="90">
        <f>IFERROR(B20*(VLOOKUP(B18,E15:F17,2,0)),16666)</f>
        <v>16666</v>
      </c>
      <c r="C39" s="90"/>
    </row>
    <row r="40" spans="1:3" ht="93" customHeight="1" x14ac:dyDescent="0.25">
      <c r="A40" s="35" t="s">
        <v>149</v>
      </c>
      <c r="B40" s="91" t="s">
        <v>184</v>
      </c>
      <c r="C40" s="92"/>
    </row>
    <row r="41" spans="1:3" ht="211.5" customHeight="1" x14ac:dyDescent="0.25">
      <c r="A41" s="35" t="s">
        <v>84</v>
      </c>
      <c r="B41" s="86" t="s">
        <v>182</v>
      </c>
      <c r="C41" s="87"/>
    </row>
    <row r="42" spans="1:3" ht="25.9" customHeight="1" x14ac:dyDescent="0.25">
      <c r="A42" s="42" t="s">
        <v>140</v>
      </c>
      <c r="B42" s="42"/>
      <c r="C42" s="42"/>
    </row>
    <row r="43" spans="1:3" x14ac:dyDescent="0.25">
      <c r="A43" s="41" t="s">
        <v>141</v>
      </c>
      <c r="B43" s="85" t="s">
        <v>185</v>
      </c>
      <c r="C43" s="85"/>
    </row>
    <row r="44" spans="1:3" ht="40.9" customHeight="1" x14ac:dyDescent="0.25">
      <c r="A44" s="41" t="s">
        <v>139</v>
      </c>
      <c r="B44" s="85" t="s">
        <v>186</v>
      </c>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zoomScale="85" zoomScaleNormal="85" workbookViewId="0">
      <selection activeCell="B16" sqref="B16:C1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85</v>
      </c>
      <c r="B1" s="84"/>
      <c r="C1" s="84"/>
    </row>
    <row r="2" spans="1:3" x14ac:dyDescent="0.25">
      <c r="A2" s="20" t="s">
        <v>29</v>
      </c>
      <c r="B2" s="74" t="s">
        <v>187</v>
      </c>
      <c r="C2" s="75"/>
    </row>
    <row r="3" spans="1:3" x14ac:dyDescent="0.25">
      <c r="A3" s="5" t="s">
        <v>1</v>
      </c>
      <c r="B3" s="46" t="str">
        <f>'AUTOS  NOTA 322'!B2:C2</f>
        <v>110013103015-2022-00105-00</v>
      </c>
      <c r="C3" s="46"/>
    </row>
    <row r="4" spans="1:3" x14ac:dyDescent="0.25">
      <c r="A4" s="5" t="s">
        <v>2</v>
      </c>
      <c r="B4" s="46" t="str">
        <f>'AUTOS  NOTA 322'!B3:C3</f>
        <v>QUINCE (15) CIVIL DEL CIRCUITO DE BOGOTÁ D.C.</v>
      </c>
      <c r="C4" s="46"/>
    </row>
    <row r="5" spans="1:3" x14ac:dyDescent="0.25">
      <c r="A5" s="5" t="s">
        <v>3</v>
      </c>
      <c r="B5" s="46" t="str">
        <f>'AUTOS  NOTA 322'!B4:C4</f>
        <v>SERVIENTREGA S.A.; JESUS MARÍA PEREZ MIRANDA (CONDUCTOR)</v>
      </c>
      <c r="C5" s="46"/>
    </row>
    <row r="6" spans="1:3" ht="15" customHeight="1" x14ac:dyDescent="0.25">
      <c r="A6" s="5" t="s">
        <v>4</v>
      </c>
      <c r="B6" s="46" t="str">
        <f>'AUTOS  NOTA 322'!B5:C5</f>
        <v>WILDER ESTIVEN JARAMILLO POSADA (VICTIMA DIRECTA); DARÍO ARNULFO JARAMILLO SÁNCHEZ (PADRE); RUTH NOELIA POSADA VALENCIA (MADRE); MARIBEL DARLENCY JARAMILLO POSADA (HERMANA); DANIELA JARAMILLO POSADA (HERMANA)</v>
      </c>
      <c r="C6" s="46"/>
    </row>
    <row r="7" spans="1:3" ht="15" customHeight="1" x14ac:dyDescent="0.25">
      <c r="A7" s="5" t="s">
        <v>5</v>
      </c>
      <c r="B7" s="46" t="str">
        <f>'AUTOS  NOTA 322'!B6:C6</f>
        <v>LLAMADA EN GARANTIA</v>
      </c>
      <c r="C7" s="46"/>
    </row>
    <row r="8" spans="1:3" ht="15" customHeight="1" x14ac:dyDescent="0.25">
      <c r="A8" s="30" t="s">
        <v>118</v>
      </c>
      <c r="B8" s="46" t="str">
        <f>'AUTOS  NOTA 322'!B7:C8</f>
        <v>WILDER ESTIVEN JARAMILLO POSADA</v>
      </c>
      <c r="C8" s="46"/>
    </row>
    <row r="9" spans="1:3" ht="19.149999999999999" customHeight="1" x14ac:dyDescent="0.25">
      <c r="A9" s="5" t="s">
        <v>119</v>
      </c>
      <c r="B9" s="46" t="s">
        <v>79</v>
      </c>
      <c r="C9" s="46"/>
    </row>
    <row r="10" spans="1:3" x14ac:dyDescent="0.25">
      <c r="A10" s="7" t="s">
        <v>82</v>
      </c>
      <c r="B10" s="107">
        <f>'AUTOS NOTA 324'!B20:C20</f>
        <v>198900000</v>
      </c>
      <c r="C10" s="107"/>
    </row>
    <row r="11" spans="1:3" x14ac:dyDescent="0.25">
      <c r="A11" s="7" t="s">
        <v>138</v>
      </c>
      <c r="B11" s="108">
        <f>'AUTOS NOTA 324'!B39:C39</f>
        <v>16666</v>
      </c>
      <c r="C11" s="46"/>
    </row>
    <row r="12" spans="1:3" ht="171.75" customHeight="1" x14ac:dyDescent="0.25">
      <c r="A12" s="7" t="s">
        <v>86</v>
      </c>
      <c r="B12" s="105" t="s">
        <v>183</v>
      </c>
      <c r="C12" s="106"/>
    </row>
    <row r="13" spans="1:3" ht="45" x14ac:dyDescent="0.25">
      <c r="A13" s="5" t="s">
        <v>87</v>
      </c>
      <c r="B13" s="46" t="s">
        <v>35</v>
      </c>
      <c r="C13" s="46"/>
    </row>
    <row r="14" spans="1:3" ht="45" x14ac:dyDescent="0.25">
      <c r="A14" s="5" t="s">
        <v>88</v>
      </c>
      <c r="B14" s="46" t="s">
        <v>35</v>
      </c>
      <c r="C14" s="46"/>
    </row>
    <row r="15" spans="1:3" x14ac:dyDescent="0.25">
      <c r="A15" s="5" t="s">
        <v>89</v>
      </c>
      <c r="B15" s="6" t="s">
        <v>35</v>
      </c>
      <c r="C15" s="6"/>
    </row>
    <row r="16" spans="1:3" x14ac:dyDescent="0.25">
      <c r="A16" s="7" t="s">
        <v>90</v>
      </c>
      <c r="B16" s="46"/>
      <c r="C16" s="46"/>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2024-03-27T22:12:31Z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