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29"/>
  <workbookPr/>
  <mc:AlternateContent xmlns:mc="http://schemas.openxmlformats.org/markup-compatibility/2006">
    <mc:Choice Requires="x15">
      <x15ac:absPath xmlns:x15ac="http://schemas.microsoft.com/office/spreadsheetml/2010/11/ac" url="D:\VIGENTE MM\LEGAL 2\OFICINA M&amp;M LAW FIRM\CENTRODIESEL\DEMANDA RESP. CIVIL EXTRACONTRACTUAL- NELSON HERNAN DIMATE MORENO\ANEXOS CONTESTACION DEMANDA\"/>
    </mc:Choice>
  </mc:AlternateContent>
  <xr:revisionPtr revIDLastSave="0" documentId="13_ncr:1_{78A6850D-57A0-4729-A886-87067B2FAB6A}" xr6:coauthVersionLast="47" xr6:coauthVersionMax="47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Hoja1" sheetId="5" state="hidden" r:id="rId1"/>
    <sheet name="Hoja3" sheetId="3" state="hidden" r:id="rId2"/>
    <sheet name="INFORME " sheetId="2" r:id="rId3"/>
    <sheet name="RESUMEN" sheetId="4" r:id="rId4"/>
    <sheet name="ANULACIONES" sheetId="9" r:id="rId5"/>
    <sheet name="PEDIDOS" sheetId="7" r:id="rId6"/>
    <sheet name="POR CANAL" sheetId="6" r:id="rId7"/>
    <sheet name="Hoja4" sheetId="11" r:id="rId8"/>
  </sheets>
  <definedNames>
    <definedName name="_xlnm._FilterDatabase" localSheetId="2" hidden="1">'INFORME '!$A$2:$AF$138</definedName>
    <definedName name="_xlnm._FilterDatabase" localSheetId="5" hidden="1">PEDIDOS!$A$2:$J$14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7" i="4" l="1"/>
  <c r="H38" i="4"/>
  <c r="H36" i="4"/>
  <c r="H32" i="4"/>
  <c r="H33" i="4"/>
  <c r="H31" i="4"/>
  <c r="H27" i="4"/>
  <c r="H28" i="4"/>
  <c r="H26" i="4"/>
  <c r="H20" i="4"/>
  <c r="H21" i="4"/>
  <c r="H22" i="4"/>
  <c r="H23" i="4"/>
  <c r="H19" i="4"/>
  <c r="H7" i="4"/>
  <c r="H8" i="4"/>
  <c r="H9" i="4"/>
  <c r="H10" i="4"/>
  <c r="H11" i="4"/>
  <c r="H12" i="4"/>
  <c r="H13" i="4"/>
  <c r="H14" i="4"/>
  <c r="H15" i="4"/>
  <c r="H16" i="4"/>
  <c r="H6" i="4"/>
  <c r="H17" i="4" l="1"/>
  <c r="D6" i="4"/>
  <c r="G36" i="4" l="1"/>
  <c r="E36" i="4"/>
  <c r="I36" i="4" l="1"/>
  <c r="I7" i="6"/>
  <c r="D20" i="4" l="1"/>
  <c r="G23" i="4"/>
  <c r="F24" i="4"/>
  <c r="C24" i="4"/>
  <c r="D23" i="4"/>
  <c r="E23" i="4" s="1"/>
  <c r="I23" i="4" l="1"/>
  <c r="H24" i="4" l="1"/>
  <c r="H39" i="4"/>
  <c r="H34" i="4"/>
  <c r="H29" i="4"/>
  <c r="I9" i="6"/>
  <c r="H40" i="4" l="1"/>
  <c r="I40" i="4" s="1"/>
  <c r="I8" i="6"/>
  <c r="I6" i="6" l="1"/>
  <c r="F5" i="6" l="1"/>
  <c r="I5" i="6" s="1"/>
  <c r="G16" i="4" l="1"/>
  <c r="D16" i="4"/>
  <c r="E16" i="4" s="1"/>
  <c r="I16" i="4" l="1"/>
  <c r="D38" i="4" l="1"/>
  <c r="E38" i="4" s="1"/>
  <c r="D37" i="4"/>
  <c r="D33" i="4"/>
  <c r="E33" i="4" s="1"/>
  <c r="D32" i="4"/>
  <c r="E32" i="4" s="1"/>
  <c r="D31" i="4"/>
  <c r="D28" i="4"/>
  <c r="D27" i="4"/>
  <c r="E27" i="4" s="1"/>
  <c r="D26" i="4"/>
  <c r="D22" i="4"/>
  <c r="E22" i="4" s="1"/>
  <c r="D21" i="4"/>
  <c r="D19" i="4"/>
  <c r="D15" i="4"/>
  <c r="E15" i="4" s="1"/>
  <c r="D7" i="4"/>
  <c r="E7" i="4" s="1"/>
  <c r="D8" i="4"/>
  <c r="E8" i="4" s="1"/>
  <c r="D9" i="4"/>
  <c r="E9" i="4" s="1"/>
  <c r="D10" i="4"/>
  <c r="E10" i="4" s="1"/>
  <c r="D11" i="4"/>
  <c r="E11" i="4" s="1"/>
  <c r="D12" i="4"/>
  <c r="E12" i="4" s="1"/>
  <c r="D13" i="4"/>
  <c r="E13" i="4" s="1"/>
  <c r="D14" i="4"/>
  <c r="E14" i="4" s="1"/>
  <c r="G26" i="4"/>
  <c r="G31" i="4"/>
  <c r="G20" i="4"/>
  <c r="G21" i="4"/>
  <c r="G19" i="4"/>
  <c r="G7" i="4"/>
  <c r="G8" i="4"/>
  <c r="G9" i="4"/>
  <c r="G10" i="4"/>
  <c r="G11" i="4"/>
  <c r="G12" i="4"/>
  <c r="G13" i="4"/>
  <c r="G14" i="4"/>
  <c r="G15" i="4"/>
  <c r="G6" i="4"/>
  <c r="F39" i="4"/>
  <c r="C39" i="4"/>
  <c r="F34" i="4"/>
  <c r="C34" i="4"/>
  <c r="E30" i="4"/>
  <c r="F29" i="4"/>
  <c r="C29" i="4"/>
  <c r="E28" i="4"/>
  <c r="E26" i="4"/>
  <c r="E29" i="4" s="1"/>
  <c r="I21" i="4"/>
  <c r="F17" i="4"/>
  <c r="C17" i="4"/>
  <c r="I8" i="4"/>
  <c r="C40" i="4" l="1"/>
  <c r="D17" i="4"/>
  <c r="E17" i="4" s="1"/>
  <c r="E6" i="4"/>
  <c r="D39" i="4"/>
  <c r="I33" i="4"/>
  <c r="G33" i="4"/>
  <c r="I10" i="4"/>
  <c r="I28" i="4"/>
  <c r="G28" i="4"/>
  <c r="I32" i="4"/>
  <c r="G32" i="4"/>
  <c r="I38" i="4"/>
  <c r="G38" i="4"/>
  <c r="I22" i="4"/>
  <c r="G22" i="4"/>
  <c r="I27" i="4"/>
  <c r="G27" i="4"/>
  <c r="I7" i="4"/>
  <c r="I20" i="4"/>
  <c r="I37" i="4"/>
  <c r="G37" i="4"/>
  <c r="D34" i="4"/>
  <c r="E34" i="4" s="1"/>
  <c r="G39" i="4"/>
  <c r="I12" i="4"/>
  <c r="G34" i="4"/>
  <c r="D29" i="4"/>
  <c r="I11" i="4"/>
  <c r="G17" i="4"/>
  <c r="G24" i="4"/>
  <c r="G29" i="4"/>
  <c r="I14" i="4"/>
  <c r="D24" i="4"/>
  <c r="E24" i="4" s="1"/>
  <c r="I9" i="4"/>
  <c r="I19" i="4"/>
  <c r="F40" i="4"/>
  <c r="I13" i="4"/>
  <c r="I15" i="4"/>
  <c r="I31" i="4"/>
  <c r="E19" i="4"/>
  <c r="I26" i="4"/>
  <c r="E37" i="4"/>
  <c r="I6" i="4"/>
  <c r="E31" i="4"/>
  <c r="I24" i="4" l="1"/>
  <c r="I34" i="4"/>
  <c r="I29" i="4"/>
  <c r="D40" i="4"/>
  <c r="E40" i="4" s="1"/>
  <c r="I17" i="4"/>
  <c r="I39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Asistente Comercial 02</author>
  </authors>
  <commentList>
    <comment ref="H7" authorId="0" shapeId="0" xr:uid="{00000000-0006-0000-0600-000001000000}">
      <text>
        <r>
          <rPr>
            <b/>
            <sz val="9"/>
            <color indexed="81"/>
            <rFont val="Tahoma"/>
            <charset val="1"/>
          </rPr>
          <t>Asistente Comercial 02:</t>
        </r>
        <r>
          <rPr>
            <sz val="9"/>
            <color indexed="81"/>
            <rFont val="Tahoma"/>
            <charset val="1"/>
          </rPr>
          <t xml:space="preserve">
SE ANULA EL ONIX DE VIN </t>
        </r>
      </text>
    </comment>
  </commentList>
</comments>
</file>

<file path=xl/sharedStrings.xml><?xml version="1.0" encoding="utf-8"?>
<sst xmlns="http://schemas.openxmlformats.org/spreadsheetml/2006/main" count="2168" uniqueCount="660">
  <si>
    <t>RETAIL</t>
  </si>
  <si>
    <t>B&amp;C</t>
  </si>
  <si>
    <t>CHEVYPLAN</t>
  </si>
  <si>
    <t>FLY</t>
  </si>
  <si>
    <t>OTRAS FLOTAS</t>
  </si>
  <si>
    <t>PREMIUN</t>
  </si>
  <si>
    <t>FACTURADO</t>
  </si>
  <si>
    <t>MATRICULADO</t>
  </si>
  <si>
    <t>CONCEPTO</t>
  </si>
  <si>
    <t>Tipo_Compra</t>
  </si>
  <si>
    <t>Numero_Compra</t>
  </si>
  <si>
    <t>Fec_Compra</t>
  </si>
  <si>
    <t>TIPO</t>
  </si>
  <si>
    <t>NUMERO</t>
  </si>
  <si>
    <t>PLAN_MAYOR</t>
  </si>
  <si>
    <t>FECHA DE PEDIDO</t>
  </si>
  <si>
    <t>FECHA FACTURACION</t>
  </si>
  <si>
    <t>CLIENTE</t>
  </si>
  <si>
    <t>NIT_CLIENTE</t>
  </si>
  <si>
    <t>CELULAR</t>
  </si>
  <si>
    <t>HN</t>
  </si>
  <si>
    <t>MODELO_VEH</t>
  </si>
  <si>
    <t>SERIE</t>
  </si>
  <si>
    <t>MODELO_ANO</t>
  </si>
  <si>
    <t>Color</t>
  </si>
  <si>
    <t>Des_Color</t>
  </si>
  <si>
    <t>VENDEDOR</t>
  </si>
  <si>
    <t>CEDULA</t>
  </si>
  <si>
    <t>CIA_FINANCIERA</t>
  </si>
  <si>
    <t>ValorVeh_SinIva</t>
  </si>
  <si>
    <t>Valor_Compra</t>
  </si>
  <si>
    <t>MARGEN</t>
  </si>
  <si>
    <t>ESTADO ACTUAL</t>
  </si>
  <si>
    <t xml:space="preserve">FECHA MATRICULA </t>
  </si>
  <si>
    <t>PLACA</t>
  </si>
  <si>
    <t>CIUDAD</t>
  </si>
  <si>
    <t>ENTREGA</t>
  </si>
  <si>
    <t>obsevacion</t>
  </si>
  <si>
    <t>CANAL</t>
  </si>
  <si>
    <t>OBSERVACIIONES</t>
  </si>
  <si>
    <t>VTA NORMAL</t>
  </si>
  <si>
    <t>CVC</t>
  </si>
  <si>
    <t>FV2</t>
  </si>
  <si>
    <t>ALVIS POLANIA CARLA MARIA</t>
  </si>
  <si>
    <t>ONIX NB 1.4 LTZ MT 4P MODELO: 2020</t>
  </si>
  <si>
    <t>9BGKT69T0LG105343</t>
  </si>
  <si>
    <t>G55</t>
  </si>
  <si>
    <t>GRIS MERCURIO METALIZADO</t>
  </si>
  <si>
    <t>SILVA IBAÑEZ  YEISON ARLEY</t>
  </si>
  <si>
    <t>GM FINANCIAL COLOMBIA SA COMPAÑIA DE FINANCIAMIENTO</t>
  </si>
  <si>
    <t>GQZ220</t>
  </si>
  <si>
    <t>NEIVA</t>
  </si>
  <si>
    <t>PENDIENTE ANULACION MATRICULA</t>
  </si>
  <si>
    <t>SE SUBIO AL CRM, Y SE DIO SALIDA EN DMS, CRM Y DELIMA</t>
  </si>
  <si>
    <t>DIAZ QUIMBAYA ZULLY YOHANA</t>
  </si>
  <si>
    <t>CAPTIVA LT TURBO AC 1.5 AT MODELO:2020</t>
  </si>
  <si>
    <t>LZWADAGA8LB008866</t>
  </si>
  <si>
    <t>45U</t>
  </si>
  <si>
    <t>BLANCO CUMBRE</t>
  </si>
  <si>
    <t>SILVA GARCIA CARLOS ALBERTO</t>
  </si>
  <si>
    <t>CREDITO A 30 DIAS</t>
  </si>
  <si>
    <t>GQZ210</t>
  </si>
  <si>
    <t>GALINDO REYES CARLOS ALBERTO</t>
  </si>
  <si>
    <t>BEAT PR AC 1.2 4P 4X2 MODELO:2020</t>
  </si>
  <si>
    <t>9GACE5CD1LB013563</t>
  </si>
  <si>
    <t>GSN</t>
  </si>
  <si>
    <t>BLANCO NIEBLA</t>
  </si>
  <si>
    <t>GUTIERREZ VEGA ANGI TIZIANA</t>
  </si>
  <si>
    <t>GQZ207</t>
  </si>
  <si>
    <t>FV3</t>
  </si>
  <si>
    <t>VILLEGAS GONZALEZ ALIRIO</t>
  </si>
  <si>
    <t>ONIX 1.4L ACTIV MT MCM MODELO: 2020</t>
  </si>
  <si>
    <t>9BGKC48T0LG114188</t>
  </si>
  <si>
    <t>GQN</t>
  </si>
  <si>
    <t>BLANCO GALAXIA</t>
  </si>
  <si>
    <t>VERGARA HERNANDEZ LUISA FERNANDA</t>
  </si>
  <si>
    <t>BANCOLOMBIA S.A.</t>
  </si>
  <si>
    <t>DVV232</t>
  </si>
  <si>
    <t xml:space="preserve">BELEN </t>
  </si>
  <si>
    <t>pendiente autorizacion Mauricio olaya</t>
  </si>
  <si>
    <t>FV4</t>
  </si>
  <si>
    <t>CABRERA CHAVARRO MIRYAM</t>
  </si>
  <si>
    <t>ONIX NB 1.4 LTZ  AT 4P MODELO:2020</t>
  </si>
  <si>
    <t>9BGKT69T0LG107105</t>
  </si>
  <si>
    <t>GX8</t>
  </si>
  <si>
    <t>ROJO AÑEJO</t>
  </si>
  <si>
    <t>MOTTA TRUJILLO DUBERNEY</t>
  </si>
  <si>
    <t>SE SUBIO AL CRM</t>
  </si>
  <si>
    <t>SUAZA VARGAS MARIA CRISTINA</t>
  </si>
  <si>
    <t>ONIX 1.4L ACTIV MT MCM MODELO:2020</t>
  </si>
  <si>
    <t>9BGKC48T0LG115911</t>
  </si>
  <si>
    <t>GAN</t>
  </si>
  <si>
    <t>PLATA SABLE</t>
  </si>
  <si>
    <t>BANCO FINANDINA S.A.</t>
  </si>
  <si>
    <t>HYX964</t>
  </si>
  <si>
    <t>PITALITO</t>
  </si>
  <si>
    <t>SANCHEZ ZAMBRANO JOSE MARIA ROBERTO</t>
  </si>
  <si>
    <t>9BGKC48T0LG114016</t>
  </si>
  <si>
    <t>GIRALDO GOMEZ ADRIANA LUCIA</t>
  </si>
  <si>
    <t>GQZ145</t>
  </si>
  <si>
    <t>GUERRERO PINILLA JULIAN DAVID</t>
  </si>
  <si>
    <t>9GACE5CD3LB008252</t>
  </si>
  <si>
    <t>GUL</t>
  </si>
  <si>
    <t>PLATA BRILLANTE</t>
  </si>
  <si>
    <t xml:space="preserve">SANTOFIMIO QUIMBAYA JHON  FREDY </t>
  </si>
  <si>
    <t>GQZ224</t>
  </si>
  <si>
    <t>MENDOZA LEMUS MONIESMENDER</t>
  </si>
  <si>
    <t>9BGKT69T0LG107101</t>
  </si>
  <si>
    <t>CABRERA MENDEZ CHRISTIAN ORLANDO</t>
  </si>
  <si>
    <t>DVV156</t>
  </si>
  <si>
    <t>CUELLAR CAMPOS DIANA MARIA</t>
  </si>
  <si>
    <t>9BGKC48T0LG117483</t>
  </si>
  <si>
    <t>GONZALEZ GOMEZ ADRIANA</t>
  </si>
  <si>
    <t>GQZ218</t>
  </si>
  <si>
    <t>ROZO MENDEZ ARNOLDO ENRIQUE</t>
  </si>
  <si>
    <t>BEAT PR AC 1.2 4P 4X2 MODELO: 2020</t>
  </si>
  <si>
    <t>9GACE5CD3LB021440</t>
  </si>
  <si>
    <t>GCS</t>
  </si>
  <si>
    <t>ROJO VELVET</t>
  </si>
  <si>
    <t xml:space="preserve">PAJOY OVIEDO YAMILETH </t>
  </si>
  <si>
    <t>GQZ221</t>
  </si>
  <si>
    <t>GARCIA ALDANA BIBIANA PAOLA</t>
  </si>
  <si>
    <t>9GACE5CD0LB018785</t>
  </si>
  <si>
    <t>CORTES MOSQUERA MANUEL QUITERIO</t>
  </si>
  <si>
    <t>GQZ209</t>
  </si>
  <si>
    <t>POLANCO LOZANO MARIO ERNESTO</t>
  </si>
  <si>
    <t>LZWADAGA1LB009292</t>
  </si>
  <si>
    <t>77U</t>
  </si>
  <si>
    <t>PLATA AURORA</t>
  </si>
  <si>
    <t>BANCO DAVIVIENDA S A</t>
  </si>
  <si>
    <t>GQZ208</t>
  </si>
  <si>
    <t>PUENTES EDWIN GERMAN</t>
  </si>
  <si>
    <t>DMAX CD 2.5L DSL 4X4 FULL MODELO: 2020</t>
  </si>
  <si>
    <t>8LBETF3W5L0001424</t>
  </si>
  <si>
    <t>CHEVYPLAN SA SOC ADM PLANES DE AUTOFINA</t>
  </si>
  <si>
    <t>THQ471</t>
  </si>
  <si>
    <t>VEHICULO PUBLICO</t>
  </si>
  <si>
    <t>PETERSEN KELLY EDWIN WALWIN</t>
  </si>
  <si>
    <t>CHASIS MOT NKR RWD MWB ABS E4 SIN COLOR MODELO:2020</t>
  </si>
  <si>
    <t>9GCNMR857LB018519</t>
  </si>
  <si>
    <t>01U</t>
  </si>
  <si>
    <t>SIN COLOR EXTERIOR</t>
  </si>
  <si>
    <t>GUALDRON LOPEZ JOHANNA MARCELA</t>
  </si>
  <si>
    <t>BANCO DE BOGOTA S A</t>
  </si>
  <si>
    <t>FWT833</t>
  </si>
  <si>
    <t>SAN ANDRES</t>
  </si>
  <si>
    <t>MORA PORTILLA LUZ DARY JANETH</t>
  </si>
  <si>
    <t>9BGKC48T0LG115910</t>
  </si>
  <si>
    <t>GQZ217</t>
  </si>
  <si>
    <t>GARCIA CASTILLO ANDRES</t>
  </si>
  <si>
    <t>9BGKC48T0LG116992</t>
  </si>
  <si>
    <t>BANCO COMPARTIR S A</t>
  </si>
  <si>
    <t>GQZ222</t>
  </si>
  <si>
    <t>BARRETO CHALA DORA HELENA</t>
  </si>
  <si>
    <t>9GACE5CD1LB017211</t>
  </si>
  <si>
    <t>CONTADO</t>
  </si>
  <si>
    <t>GQZ227</t>
  </si>
  <si>
    <t>EMP, SE SUBIO AL CRM Y SE SALIDA EN DMS, CRM Y DELIMA</t>
  </si>
  <si>
    <t>VALENZUELA ESQUIVEL CRISTIAN MAURICIO</t>
  </si>
  <si>
    <t>ONIX NB 1.4 LTZ MT 4P MODELO:2020</t>
  </si>
  <si>
    <t>9BGKT69T0LG105524</t>
  </si>
  <si>
    <t>ARBOLEDA MOSQUERA FREY ANTONIO</t>
  </si>
  <si>
    <t>GQZ219</t>
  </si>
  <si>
    <t>PENDIENTE VISITA DE GMAC</t>
  </si>
  <si>
    <t>CARVAJAL VALENCIA JUAN CAMILO</t>
  </si>
  <si>
    <t>ONIX 1.4L LTZ MT MCM MODELO:2020</t>
  </si>
  <si>
    <t>9BGKT48T0LG116425</t>
  </si>
  <si>
    <t>GQZ225</t>
  </si>
  <si>
    <t>SE SUBIO AL CRM Y SE SALIDA EN DMS, CRM Y DELIMA</t>
  </si>
  <si>
    <t>MARTINEZ MENDOZA OSCAR ALONSO</t>
  </si>
  <si>
    <t>9GACE5CD8LB012846</t>
  </si>
  <si>
    <t>GQZ226</t>
  </si>
  <si>
    <t>HRC, SE SUBIO AL CRM Y SE SALIDA EN DMS, CRM Y DELIMA</t>
  </si>
  <si>
    <t>BELTRAN NARANJO JOSE DELI</t>
  </si>
  <si>
    <t>CHEVYTAXI PREMIUM MODELO:2020</t>
  </si>
  <si>
    <t>9GASA52M5LB002316</t>
  </si>
  <si>
    <t>GSF</t>
  </si>
  <si>
    <t>AMARILLO URBANO</t>
  </si>
  <si>
    <t>SALAZAR DE ORTIZ  BELLA MARY</t>
  </si>
  <si>
    <t>SCX532</t>
  </si>
  <si>
    <t>FLORENCIA</t>
  </si>
  <si>
    <t>REYES MAHECHA CARLOS ENRIQUE</t>
  </si>
  <si>
    <t>ONIX NB 1.4 LT MT 4P MODELO:2019</t>
  </si>
  <si>
    <t>9BGKS69T0KG409250</t>
  </si>
  <si>
    <t>ESPAÑA MORALES CRISTIAN ORLANDO</t>
  </si>
  <si>
    <t>GQZ284</t>
  </si>
  <si>
    <t>PENDIENTE CANCELAR CANJE</t>
  </si>
  <si>
    <t>CHARRI FIERRO SANDRA MILDRETH</t>
  </si>
  <si>
    <t>VAN N300 CARGO PLUS 1.2 MT DAB MODELO:2020</t>
  </si>
  <si>
    <t>LZWCCAGA8LE301645</t>
  </si>
  <si>
    <t>WHX533</t>
  </si>
  <si>
    <t>PALERMO</t>
  </si>
  <si>
    <t>PCQ, SE SUBIO AL CRM, SALIDA EN DMS, CRM Y DELIMA</t>
  </si>
  <si>
    <t>CASTILLO GONZALEZ LINA MARIA</t>
  </si>
  <si>
    <t>CHEVROLET- SPARK GT LS AC 1.2 5P 4*2 TM MODELO: 2020</t>
  </si>
  <si>
    <t>9GACE6CD5LB005097</t>
  </si>
  <si>
    <t>HYX996</t>
  </si>
  <si>
    <t>RINCON GUERRERA OLMEDO</t>
  </si>
  <si>
    <t>COLORADO HC 2.8 4X4 AT MODELO:2020</t>
  </si>
  <si>
    <t>9BG148PK0LC428775</t>
  </si>
  <si>
    <t>GCX163</t>
  </si>
  <si>
    <t>PCQ,SE SUBIO AL CRM, Y SE DIO SALIDA EN DMS, CRM Y DELIMA</t>
  </si>
  <si>
    <t>CVO</t>
  </si>
  <si>
    <t>EQUIRENT VEHICULOS Y MAQUINARIA SAS</t>
  </si>
  <si>
    <t>DMAX CD 2.5L DSL CRD 4X4 C/A MODELO: 2020</t>
  </si>
  <si>
    <t>8LBETF3W0L0002125</t>
  </si>
  <si>
    <t>RODRIGUEZ CORTINA CLAUDIA MILENA</t>
  </si>
  <si>
    <t>GPR357</t>
  </si>
  <si>
    <t>BOGOTA</t>
  </si>
  <si>
    <t>RTG, SE SUBIO AL CRM</t>
  </si>
  <si>
    <t>RUANO NAVARRO CARLOS EDMUNDO</t>
  </si>
  <si>
    <t>TRACKER LS MT MCM MODELO: 2020</t>
  </si>
  <si>
    <t>3GNDJ8EE7LL900944</t>
  </si>
  <si>
    <t>GB8</t>
  </si>
  <si>
    <t>NEGRO METALIZADO</t>
  </si>
  <si>
    <t>GQZ223</t>
  </si>
  <si>
    <t>PALENCIA FIGUEROA ROCIO</t>
  </si>
  <si>
    <t>BEAT LS AC 1.2 4P 4*2 TM MODELO:2020</t>
  </si>
  <si>
    <t>9GACE5CD9LB024732</t>
  </si>
  <si>
    <t>GK5</t>
  </si>
  <si>
    <t>GRIS ADAMANTIO</t>
  </si>
  <si>
    <t>GQZ278</t>
  </si>
  <si>
    <t>BARRIOS FONSECA YAQUELIN</t>
  </si>
  <si>
    <t>9GACE5CD8LB024575</t>
  </si>
  <si>
    <t>DVV223</t>
  </si>
  <si>
    <t>ORTEGA JARAMILLO OSWALDO OLIMPO</t>
  </si>
  <si>
    <t>CHEVROLET TRACKER LTZ AT MCM MODELO:2020</t>
  </si>
  <si>
    <t>3GNCJ8EE9LL902271</t>
  </si>
  <si>
    <t>FINESA S A</t>
  </si>
  <si>
    <t>JJZ914</t>
  </si>
  <si>
    <t>IPIALES</t>
  </si>
  <si>
    <t>RODRIGUEZ QUINTERO ROCIO</t>
  </si>
  <si>
    <t>9BGKT69T0LG107109</t>
  </si>
  <si>
    <t>DVV227</t>
  </si>
  <si>
    <t>ORTIZ GALLARDO RUBIEL</t>
  </si>
  <si>
    <t>LZWADAGA3LB009293</t>
  </si>
  <si>
    <t>FLOREZ CORONADO KAROL ANDREA</t>
  </si>
  <si>
    <t>BANCO DE OCCIDENTE S A</t>
  </si>
  <si>
    <t>GQZ277</t>
  </si>
  <si>
    <t>ROJAS FACUNDO YONAIMER</t>
  </si>
  <si>
    <t>SPARK GT PR AC 1.2 5P 4X2 TM G  MODELO:2020</t>
  </si>
  <si>
    <t>9GACE6CD3LB004255</t>
  </si>
  <si>
    <t>GQZ279</t>
  </si>
  <si>
    <t>TT</t>
  </si>
  <si>
    <t>TAPIAS SERRANO LUIS IGNACIO</t>
  </si>
  <si>
    <t>CHASIS CAB FRR FWD E4 MODELO:2020</t>
  </si>
  <si>
    <t>9GDFRR903LB026329</t>
  </si>
  <si>
    <t>GQX</t>
  </si>
  <si>
    <t>BLANCO</t>
  </si>
  <si>
    <t>THQ438</t>
  </si>
  <si>
    <t>PEÑA CHAVARRO ERMILSON</t>
  </si>
  <si>
    <t>8LBETF3W8L0002194</t>
  </si>
  <si>
    <t>RINCON CARRILLO JIMENA</t>
  </si>
  <si>
    <t>WHX535</t>
  </si>
  <si>
    <t>PCQ,SE SUBIO AL CRM Y SE SALIDA EN DMS, CRM Y DELIMA</t>
  </si>
  <si>
    <t>ORTIZ RAMIREZ OLGA LUCIA</t>
  </si>
  <si>
    <t>CHASIS CAB NHR RWD FH ABSE4 MODELO:2020</t>
  </si>
  <si>
    <t>9GDNLR77XLB026485</t>
  </si>
  <si>
    <t xml:space="preserve">ALVAREZ ALVAREZ EDNA VIVIANA </t>
  </si>
  <si>
    <t>SYX407</t>
  </si>
  <si>
    <t>PAUJIL</t>
  </si>
  <si>
    <t>QUESADA SANCHEZ FANNY</t>
  </si>
  <si>
    <t>N300 MOVE PASAJEROS 1.2L MT PLUS MODELO:2020</t>
  </si>
  <si>
    <t>LZWACAGA3LE302015</t>
  </si>
  <si>
    <t>DVV118</t>
  </si>
  <si>
    <t>PENDIENTE CEDULA LEGIBLE</t>
  </si>
  <si>
    <t>PARRA LOSADA LUIS CARLOS</t>
  </si>
  <si>
    <t>CHEVROLET- SPARK GT LS AC 1.2 5P 4*2 TM MODELO:2020</t>
  </si>
  <si>
    <t>9GACE6CD5LB025379</t>
  </si>
  <si>
    <t>DVV231</t>
  </si>
  <si>
    <t>MEJIA TORRES OSCAR EFREN</t>
  </si>
  <si>
    <t>CHEVROLET SPARK ACTIV AC 1.2 5P 4*2 TM MODELO: 2020</t>
  </si>
  <si>
    <t>9GACE6CD2LB019832</t>
  </si>
  <si>
    <t>GRU498</t>
  </si>
  <si>
    <t>BALANTA REGINFO ANA YIBE</t>
  </si>
  <si>
    <t>9GACE5CD4LB026985</t>
  </si>
  <si>
    <t>DVV225</t>
  </si>
  <si>
    <r>
      <t xml:space="preserve">SE SUBIO AL CRM Y SE SALIDA EN </t>
    </r>
    <r>
      <rPr>
        <sz val="11"/>
        <color rgb="FFFF0000"/>
        <rFont val="Calibri"/>
        <family val="2"/>
        <scheme val="minor"/>
      </rPr>
      <t>DMS</t>
    </r>
    <r>
      <rPr>
        <sz val="11"/>
        <color theme="1"/>
        <rFont val="Calibri"/>
        <family val="2"/>
        <scheme val="minor"/>
      </rPr>
      <t>, CRM Y DELIMA</t>
    </r>
  </si>
  <si>
    <t>QUINAYAS GENOY FERNANDO</t>
  </si>
  <si>
    <t>9BGKC48T0LG117477</t>
  </si>
  <si>
    <t>TORRES CHAVARRO HECTOR ANDREI</t>
  </si>
  <si>
    <t>HYX997</t>
  </si>
  <si>
    <t>RINCON GARCIA MARCOS</t>
  </si>
  <si>
    <t>9GACE6CD4LB008248</t>
  </si>
  <si>
    <t>GQ5</t>
  </si>
  <si>
    <t>AZUL NEPTUNO</t>
  </si>
  <si>
    <t>BBVA COLOMBIA S A</t>
  </si>
  <si>
    <t>GQZ280</t>
  </si>
  <si>
    <t>ROJAS CORREA ANGELA CONSUELO</t>
  </si>
  <si>
    <t>TRACKER LS MT MCM MODELO:2020</t>
  </si>
  <si>
    <t>3GNDJ8EE3LL900732</t>
  </si>
  <si>
    <t>DVV129</t>
  </si>
  <si>
    <t>ROJAS ORTIZ YORJE ARMANDO</t>
  </si>
  <si>
    <t>9BGKC48T0LG117479</t>
  </si>
  <si>
    <t>GQZ459</t>
  </si>
  <si>
    <t>TOVAR BRAND GLADYS</t>
  </si>
  <si>
    <t>3GNDJ8EE7LL901091</t>
  </si>
  <si>
    <t>GQZ286</t>
  </si>
  <si>
    <t>DISTRIALIADOS</t>
  </si>
  <si>
    <t>CHASIS CAB NHR AC RWD FH E4 ABS | MODELO:2020</t>
  </si>
  <si>
    <t>9GDNLR778LB025674</t>
  </si>
  <si>
    <t>THQ437</t>
  </si>
  <si>
    <t>CHAVARRO ARIAS JOSE FRANCISCO</t>
  </si>
  <si>
    <t>CAPTIVA LT TURBO AC 1.5 AT MODELO: 2020</t>
  </si>
  <si>
    <t>LZWADAGA8LB011430</t>
  </si>
  <si>
    <t>GNK</t>
  </si>
  <si>
    <t>ROJO CABERNET</t>
  </si>
  <si>
    <t>GQZ281</t>
  </si>
  <si>
    <t>ARCOS LEON PAULA VICTORIA</t>
  </si>
  <si>
    <t>N300 MOVE PASAJEROS 1.2L MT PLUS MODELO: 2020</t>
  </si>
  <si>
    <t>LZWACAGA9LE303279</t>
  </si>
  <si>
    <t>GQZ287</t>
  </si>
  <si>
    <t>CIFUENTES CORREA JOSE GUSTAVO</t>
  </si>
  <si>
    <t>9GDNLR775LB026541</t>
  </si>
  <si>
    <t>ROJAS SOTO GILBERTO</t>
  </si>
  <si>
    <t>CHEVYTAXI PLUS 1.2 4P 4X2 TM  MODELO: 2020</t>
  </si>
  <si>
    <t>9GACE5CDXLB027204</t>
  </si>
  <si>
    <t>SANDOVAL SILVA KEVIN ALEJANDRO</t>
  </si>
  <si>
    <t>SOG740</t>
  </si>
  <si>
    <t>CVT,SE SUBIO AL CRM Y SE SALIDA EN DMS, CRM Y DELIMA</t>
  </si>
  <si>
    <t>DAZA TORRES OBDULIO</t>
  </si>
  <si>
    <t>9GACE6CD9LB007273</t>
  </si>
  <si>
    <t>GQZ282</t>
  </si>
  <si>
    <t>PUENTES CHAVARRO DIANA ROCIO</t>
  </si>
  <si>
    <t>9BGKT69T0LG107110</t>
  </si>
  <si>
    <t>HYX999</t>
  </si>
  <si>
    <t>GUZMAN CARDOZO OLGA MARCELA</t>
  </si>
  <si>
    <t>9GACE6CD4LB004331</t>
  </si>
  <si>
    <t>GQZ371</t>
  </si>
  <si>
    <t>COOPERATIVA LABOYANA DE AHORRO Y CREDITO COOLAC LTDA</t>
  </si>
  <si>
    <t>9GACE6CD1LB024598</t>
  </si>
  <si>
    <t>GQZ283</t>
  </si>
  <si>
    <t>NUÑEZ MURCIA JHON JAIRO</t>
  </si>
  <si>
    <t>TRACKER LT AT MCM MODELO:2020</t>
  </si>
  <si>
    <t>3GNCJ8EE1LL902765</t>
  </si>
  <si>
    <t>GQZ285</t>
  </si>
  <si>
    <t>ZAMBRANO MONTERO LIBARDO</t>
  </si>
  <si>
    <t>BEAT LT AC 1.2 4P MODELO: 2020</t>
  </si>
  <si>
    <t>9GACE5CD8LB021885</t>
  </si>
  <si>
    <t>DVV261</t>
  </si>
  <si>
    <t>RODRIGUEZ EDITH</t>
  </si>
  <si>
    <t>ONIX 1.4L LTZ MT MCM MODELO: 2020</t>
  </si>
  <si>
    <t>9BGKT48T0LG107091</t>
  </si>
  <si>
    <t>GQZ460</t>
  </si>
  <si>
    <t>ESP,SE SUBIO AL CRM Y SE SALIDA EN DMS, CRM Y DELIMA</t>
  </si>
  <si>
    <t>SANCHEZ SARMIENTO JESICA ANDREA</t>
  </si>
  <si>
    <t>BEAT LS AC 1.2 4P 4*2 TM MODELO: 2020</t>
  </si>
  <si>
    <t>9GACE5CD4LB027716</t>
  </si>
  <si>
    <t>DVV139</t>
  </si>
  <si>
    <t>QUILINDO SEMANATE CARLOS ANDRES</t>
  </si>
  <si>
    <t>9GACE6CD6LB018408</t>
  </si>
  <si>
    <t>HYX998</t>
  </si>
  <si>
    <t>YASNO MARTINEZ CARMEN INES</t>
  </si>
  <si>
    <t>3GNDJ8EE0LL900753</t>
  </si>
  <si>
    <t>DVV076</t>
  </si>
  <si>
    <t>GALINDO BARRERA ELIZABETH</t>
  </si>
  <si>
    <t>EQUINOX PREM AT MODELO:2020</t>
  </si>
  <si>
    <t>3GNAX9EV5LS506307</t>
  </si>
  <si>
    <t>GQZ289</t>
  </si>
  <si>
    <t>PASTRANA QUIMBAYA LIDA</t>
  </si>
  <si>
    <t>CHEVROLET SPARK ACTIV AC 1.2 5P 4*2 TM MODELO:2020</t>
  </si>
  <si>
    <t>9GACE6CD3LB016146</t>
  </si>
  <si>
    <t>GQZ288</t>
  </si>
  <si>
    <t>BUSTOS RUIZ ERLENY</t>
  </si>
  <si>
    <t>ONIX 1.4L LTZ AT MCM MODELO:2020</t>
  </si>
  <si>
    <t>9BGKT48T0LG108431</t>
  </si>
  <si>
    <t>GQZ290</t>
  </si>
  <si>
    <t>ESP,E SUBIO AL CRM Y SE SALIDA EN DMS, CRM Y DELIMA</t>
  </si>
  <si>
    <t>MEJIA PUENTES MARIA DEICY</t>
  </si>
  <si>
    <t>9GACE5CD8LB020543</t>
  </si>
  <si>
    <t>GQZ462</t>
  </si>
  <si>
    <t>BAHAMON SANTOS DORA PATRICIA</t>
  </si>
  <si>
    <t>9GACE5CD4LB018787</t>
  </si>
  <si>
    <t>G7Q</t>
  </si>
  <si>
    <t>GRIS MERCURIO</t>
  </si>
  <si>
    <t>GQZ461</t>
  </si>
  <si>
    <t>VILLAMIZAR OCHOA ALVARO</t>
  </si>
  <si>
    <t>COLORADO LTZ 2.8 4X4 MT MODELO: 2020</t>
  </si>
  <si>
    <t>9BG148MK0LC428075</t>
  </si>
  <si>
    <t>DVV290</t>
  </si>
  <si>
    <t>BELEN</t>
  </si>
  <si>
    <r>
      <t xml:space="preserve">SE SUBIO AL CRM, Y SE DIO SALIDA EN </t>
    </r>
    <r>
      <rPr>
        <sz val="11"/>
        <color rgb="FFFF0000"/>
        <rFont val="Calibri"/>
        <family val="2"/>
        <scheme val="minor"/>
      </rPr>
      <t>DMS</t>
    </r>
    <r>
      <rPr>
        <sz val="11"/>
        <color theme="1"/>
        <rFont val="Calibri"/>
        <family val="2"/>
        <scheme val="minor"/>
      </rPr>
      <t>, CRM Y DELIMA</t>
    </r>
  </si>
  <si>
    <t>ZULUAGA OLAYA LIZETH DAYANA</t>
  </si>
  <si>
    <t>9GACE6CD0LB021062</t>
  </si>
  <si>
    <t>DVV288</t>
  </si>
  <si>
    <t>CUELLAR SILVA BLANCA LILIANA</t>
  </si>
  <si>
    <t>SPARK GT LT AC 1.2 MODELO:2020</t>
  </si>
  <si>
    <t>9GACE6CD2LB013433</t>
  </si>
  <si>
    <t>DVV310</t>
  </si>
  <si>
    <t>GONZALEZ HERNANDEZ LEONIDAS</t>
  </si>
  <si>
    <t>9GACE5CD2LB018786</t>
  </si>
  <si>
    <t>DVV226</t>
  </si>
  <si>
    <t>GONZALEZ ORTIZ JHON FREDY</t>
  </si>
  <si>
    <t>9GDNLR777LB026752</t>
  </si>
  <si>
    <t>THQ439</t>
  </si>
  <si>
    <t>CORTES MENDEZ JORGE MARIO</t>
  </si>
  <si>
    <t>3GNAX9EV7LS506180</t>
  </si>
  <si>
    <t>GQZ463</t>
  </si>
  <si>
    <t>SLT,SE SUBIO AL CRM Y SE SALIDA EN DMS, CRM Y DELIMA</t>
  </si>
  <si>
    <t>LIÑAN MONTENEGRO MILENA ROCIO</t>
  </si>
  <si>
    <t>9GACE5CD8LB016234</t>
  </si>
  <si>
    <t>GQZ466</t>
  </si>
  <si>
    <t>SALAS CASTRO RAFAEL</t>
  </si>
  <si>
    <t>LZWADAGA8LB008723</t>
  </si>
  <si>
    <t>NIVIA CASTAÑEDA LUZ NEIRA</t>
  </si>
  <si>
    <t>8LBETF3W6L0002193</t>
  </si>
  <si>
    <t>DVN221</t>
  </si>
  <si>
    <t>EL PAUJIL</t>
  </si>
  <si>
    <t>HERNANDEZ PEÑA ELIAS</t>
  </si>
  <si>
    <t>9GACE6CD2LB016736</t>
  </si>
  <si>
    <t>GQZ464</t>
  </si>
  <si>
    <t>LAGUNA CAMARGO LUIS ALBERTO</t>
  </si>
  <si>
    <t>LZWADAGA9LB009296</t>
  </si>
  <si>
    <t>KLZ703</t>
  </si>
  <si>
    <t>PEREZ VALENZUELA SENON</t>
  </si>
  <si>
    <t>9GACE6CDXLB020520</t>
  </si>
  <si>
    <t>GQZ469</t>
  </si>
  <si>
    <t>HRC,SE SUBIO AL CRM Y SE SALIDA EN DMS, CRM Y DELIMA</t>
  </si>
  <si>
    <t>MONTILLA FLORIANO NIDIA</t>
  </si>
  <si>
    <t>9BGKC48T0LG114052</t>
  </si>
  <si>
    <t>GQZ465</t>
  </si>
  <si>
    <t>CHAVARRO BERMEO EDIER</t>
  </si>
  <si>
    <t>LZWACAGA4LE303402</t>
  </si>
  <si>
    <t>VARGAS SON ORLANDO</t>
  </si>
  <si>
    <t>BEAT LT AC 1.2 4P MODELO:2020</t>
  </si>
  <si>
    <t>9GACE5CD7LB026639</t>
  </si>
  <si>
    <t>GQZ420</t>
  </si>
  <si>
    <t>PEREZ PERDOMO MARIBELL SUSANA</t>
  </si>
  <si>
    <t>9GACE6CD1LB013701</t>
  </si>
  <si>
    <t>GQZ535</t>
  </si>
  <si>
    <t>PEREZ ROSERO MARIO FERNANDO</t>
  </si>
  <si>
    <t>9BGKC48T0LG114004</t>
  </si>
  <si>
    <t>GQZ467</t>
  </si>
  <si>
    <t>CARRERA ROJAS JONATHAN FELIPE</t>
  </si>
  <si>
    <t>9BGKT69T0LG100673</t>
  </si>
  <si>
    <t>GQZ468</t>
  </si>
  <si>
    <t>PASCUAS LEGUIZAMO NESTOR TARSICIO</t>
  </si>
  <si>
    <t>9BGKT48T0LG101548</t>
  </si>
  <si>
    <t>GQZ128</t>
  </si>
  <si>
    <t>GONZALEZ VARGAS CARLOS DIDIET</t>
  </si>
  <si>
    <t>LZWADAGA2LB008880</t>
  </si>
  <si>
    <t>GQZ602</t>
  </si>
  <si>
    <t>JACOBO JAMIOY LUCY AMPARO</t>
  </si>
  <si>
    <t>9BGKC48T0LG114753</t>
  </si>
  <si>
    <t>GQZ472</t>
  </si>
  <si>
    <t>CALIMAN HERNANDEZ ANA MARIA</t>
  </si>
  <si>
    <t>LZWCCAGA4LE302470</t>
  </si>
  <si>
    <t>THQ440</t>
  </si>
  <si>
    <t>NARANJO GASCA ARLEY</t>
  </si>
  <si>
    <t>3GNDJ8EE1LL177320</t>
  </si>
  <si>
    <t>G9K</t>
  </si>
  <si>
    <t>PLATINO METALIZADO</t>
  </si>
  <si>
    <t>GQZ542</t>
  </si>
  <si>
    <t>AMEZQUITA CASTILLO NIDIA</t>
  </si>
  <si>
    <t>9GACE6CD4LB028242</t>
  </si>
  <si>
    <t>GQZ534</t>
  </si>
  <si>
    <t>ANDRADE BOLAÑOS CRISTIAN FABIAN</t>
  </si>
  <si>
    <t>9BGKT48T0LG116599</t>
  </si>
  <si>
    <t>GQZ537</t>
  </si>
  <si>
    <t>ORTIZ SALAZAR MARIA PAULA</t>
  </si>
  <si>
    <t>LZWADAGA4LB009299</t>
  </si>
  <si>
    <t>DVV263</t>
  </si>
  <si>
    <t>LLANOS ARIAS JAIRO ALBERTO</t>
  </si>
  <si>
    <t>9GACE6CD7LB019518</t>
  </si>
  <si>
    <t>DVV293</t>
  </si>
  <si>
    <t>RODRIGUEZ ZANABRIA JAHIR</t>
  </si>
  <si>
    <t>9BGKT48T0LG103180</t>
  </si>
  <si>
    <t>GQZ538</t>
  </si>
  <si>
    <t>MOSTASILLA CEBALLOS JOHNNY JAVIER</t>
  </si>
  <si>
    <t>LZWADAGA7LB011435</t>
  </si>
  <si>
    <t>GQZ530</t>
  </si>
  <si>
    <t>GOMEZ ROJAS HERNAN</t>
  </si>
  <si>
    <t>9BGKC48T0LG117481</t>
  </si>
  <si>
    <t>HYX977</t>
  </si>
  <si>
    <t>VARGAS VARGAS ALIRIO</t>
  </si>
  <si>
    <t>LZWADAGA4LB009254</t>
  </si>
  <si>
    <t>DVV289</t>
  </si>
  <si>
    <t>DISTRIBUIDORA AGUA EXTRA DEL CAQUETA ZOMAC SAS</t>
  </si>
  <si>
    <t>9GDNLR779LB027238</t>
  </si>
  <si>
    <t>THQ488</t>
  </si>
  <si>
    <t>MORALES ANDRADE JUAN DAVID</t>
  </si>
  <si>
    <t>9GACE5CD1LB021808</t>
  </si>
  <si>
    <t>GQZ541</t>
  </si>
  <si>
    <t>EMP,SE SUBIO AL CRM Y SE SALIDA EN DMS, CRM Y DELIMA</t>
  </si>
  <si>
    <t>GONZALEZ ORTIZ MARIA NINFA</t>
  </si>
  <si>
    <t>9BGKT69T0LG104626</t>
  </si>
  <si>
    <t>HYX967</t>
  </si>
  <si>
    <r>
      <t>SE SUBIO AL CRM Y SE SALIDA EN</t>
    </r>
    <r>
      <rPr>
        <sz val="11"/>
        <color rgb="FFFF0000"/>
        <rFont val="Calibri"/>
        <family val="2"/>
        <scheme val="minor"/>
      </rPr>
      <t xml:space="preserve"> DMS</t>
    </r>
    <r>
      <rPr>
        <sz val="11"/>
        <color theme="1"/>
        <rFont val="Calibri"/>
        <family val="2"/>
        <scheme val="minor"/>
      </rPr>
      <t>, CRM Y DELIMA</t>
    </r>
  </si>
  <si>
    <t>MEJIA CASTRO JESUS ALBEIRO</t>
  </si>
  <si>
    <t>COLORADO HC 2.8 4X4 AT MODELO: 2020</t>
  </si>
  <si>
    <t>9BG148PK0LC434483</t>
  </si>
  <si>
    <t>DVV308</t>
  </si>
  <si>
    <t>GARCIA CALDERON JOHN JAIRO</t>
  </si>
  <si>
    <t>9BGKC48T0LG105275</t>
  </si>
  <si>
    <t>DVV306</t>
  </si>
  <si>
    <t>RESPALDO VITAL SAS</t>
  </si>
  <si>
    <t>LZWCCAGA6LE302387</t>
  </si>
  <si>
    <t>THQ492</t>
  </si>
  <si>
    <t>CENTRO COMERCIAL SANTA LUCIA PLAZA</t>
  </si>
  <si>
    <t>3GNDJ8EE0LL900543</t>
  </si>
  <si>
    <t>GQZ529</t>
  </si>
  <si>
    <t>ORDOÑEZ ARAUJO AUDIAS TOMAS</t>
  </si>
  <si>
    <t>3GNDJ8EE4LL901825</t>
  </si>
  <si>
    <t>CELIS QUINTANA NELSON</t>
  </si>
  <si>
    <t>9GACE5CD8LB021823</t>
  </si>
  <si>
    <t>GQZ512</t>
  </si>
  <si>
    <t>LAVAO HERNANDEZ JORGE LEONARDO</t>
  </si>
  <si>
    <t>9GACE5CD9LB013567</t>
  </si>
  <si>
    <t>DVV309</t>
  </si>
  <si>
    <t>BONILLA MORA EDUVINA</t>
  </si>
  <si>
    <t>9GACE5CD1LB021825</t>
  </si>
  <si>
    <t>GQX936</t>
  </si>
  <si>
    <t>ZULUAGA GIRALDO GERMAN DE JESUS</t>
  </si>
  <si>
    <t>9BGKT69T0LG106633</t>
  </si>
  <si>
    <t>GQZ366</t>
  </si>
  <si>
    <t>MATHIEU HERAZO KAREN ALCIRA</t>
  </si>
  <si>
    <t>9BGKS69T0KG403430</t>
  </si>
  <si>
    <t>GQZ604</t>
  </si>
  <si>
    <t>QUINTERO MORALES DIANA PATRICIA</t>
  </si>
  <si>
    <t>9BGKT48T0LG103202</t>
  </si>
  <si>
    <t>GQZ606</t>
  </si>
  <si>
    <t>SALINAS SANCHEZ LINA MARITZA</t>
  </si>
  <si>
    <t>9GACE5CD9LB027131</t>
  </si>
  <si>
    <t>RINCON MARTINEZ ROBINSON</t>
  </si>
  <si>
    <t>9GACE6CD7LB019521</t>
  </si>
  <si>
    <t>BANCO SANTANDER DE NEGOCIOS COLOMBIA SA</t>
  </si>
  <si>
    <t>DVV314</t>
  </si>
  <si>
    <t>SE SUBIO  AL CRM</t>
  </si>
  <si>
    <t>DIAZ GUZMAN JUAN CARLOS</t>
  </si>
  <si>
    <t>CHEVYTAXI PLUS 1.2 4P 4X2 TM  MODELO:2020</t>
  </si>
  <si>
    <t>9GACE5CD6LB029340</t>
  </si>
  <si>
    <t>CVT,SE SUBIO  AL CRM</t>
  </si>
  <si>
    <t>ARBOLEDA MUÑOZ ROSA NELLY</t>
  </si>
  <si>
    <t>9GACE6CD3LB025087</t>
  </si>
  <si>
    <t>CAICEDO MOSQUERA  FABIO ALEXANDER</t>
  </si>
  <si>
    <t>RAMIREZ VALENCIA MARDUTH</t>
  </si>
  <si>
    <t>CHASIS CAB NPS 5.2 FH ABS E4 MODELO:2020</t>
  </si>
  <si>
    <t>JAANPS75HL7100052</t>
  </si>
  <si>
    <t>QUESADA CORONADO DIANA FERNANDA</t>
  </si>
  <si>
    <t>9GACE5CD7LB006021</t>
  </si>
  <si>
    <t>GQZ605</t>
  </si>
  <si>
    <t>SE  SUBIO AL CRM</t>
  </si>
  <si>
    <t>RIVAS PERDOMO YOANNES</t>
  </si>
  <si>
    <t>ONIX 1.4L LTZ AT MCM MODELO: 2020</t>
  </si>
  <si>
    <t>9BGKT48T0LG102968</t>
  </si>
  <si>
    <t>GQZ607</t>
  </si>
  <si>
    <t>VARGAS GARCIA JUAN MIGUEL</t>
  </si>
  <si>
    <t>9GACE6CDXLB013597</t>
  </si>
  <si>
    <t>LLANOS TORRES CARLOS ARTURO</t>
  </si>
  <si>
    <t>9GDNLR777LB027416</t>
  </si>
  <si>
    <t>CALDERON SANCHEZ CARLOS ALBERTO</t>
  </si>
  <si>
    <t>REYES POLO HENRY</t>
  </si>
  <si>
    <t>DMAX CD 2.5L DSL CRD 4X4 C/A MODELO:2020</t>
  </si>
  <si>
    <t>8LBETF3W7L0003143</t>
  </si>
  <si>
    <t>MENDEZ TEJADA CESAR AUGUSTO</t>
  </si>
  <si>
    <t>9GACE5CD3LB021826</t>
  </si>
  <si>
    <t>SANDOVAL ACUÑA PEDRO ANDRES</t>
  </si>
  <si>
    <t>9GACE5CD8LB012877</t>
  </si>
  <si>
    <t>CERQUERA QUINTERO LUIS ALFONSO</t>
  </si>
  <si>
    <t>9GACE5CDXLB029342</t>
  </si>
  <si>
    <t>DMAX CS 2.5L DSL CRD 4X4 CHASIS MODELO:2020</t>
  </si>
  <si>
    <t>8LBETF2W6L0004012</t>
  </si>
  <si>
    <t>GAZ</t>
  </si>
  <si>
    <t>BLANCO OLIMPICO</t>
  </si>
  <si>
    <t>AUTO ARRECIFES DE LA COSTA S.A.S</t>
  </si>
  <si>
    <t>9GACE5CD8LB029341</t>
  </si>
  <si>
    <t>9GACE5CD7LB029184</t>
  </si>
  <si>
    <t>9GACE5CD0LB029222</t>
  </si>
  <si>
    <t>9GACE5CD9LB029266</t>
  </si>
  <si>
    <t>9GACE5CD3LB029327</t>
  </si>
  <si>
    <t>COOPERATIVA DEPARTAMENTAL DE CAFICULTORES DEL HUILA LTDA</t>
  </si>
  <si>
    <t>CHASIS CAB NPS 5.2 FH ABS E4 MODELO:2021</t>
  </si>
  <si>
    <t>JAANPS75HM7100001</t>
  </si>
  <si>
    <t>ESPINOSA MARROQUIN LUZ NELLY</t>
  </si>
  <si>
    <t>9BGKT48T0LG100979</t>
  </si>
  <si>
    <t>TORRES RIASCOS JUAN QUITERIO</t>
  </si>
  <si>
    <t>CAPTIVA PREMIER TURBO AC 1.5 AT  MODELO:2020</t>
  </si>
  <si>
    <t>LZWADAGA6LB011300</t>
  </si>
  <si>
    <t>CADENA CASTELLANOS FREDY</t>
  </si>
  <si>
    <t>CHASIS CAB NKR RWD LWB ABS E4 MODELO:2020</t>
  </si>
  <si>
    <t>9GDNMR85XLB020227</t>
  </si>
  <si>
    <t>BLANDON VELEZ JUAN DE DIOS</t>
  </si>
  <si>
    <t>BLAZER RS AC 3.6 5P AWD TA  MODELO:2020</t>
  </si>
  <si>
    <t>3GNKB8RS4LS582551</t>
  </si>
  <si>
    <t>GPJ</t>
  </si>
  <si>
    <t>ROJO MALBEC METALIZADO</t>
  </si>
  <si>
    <t>OSPINA SANCHEZ HECTOR EDUARDO</t>
  </si>
  <si>
    <t>9GACE6CD0LB013608</t>
  </si>
  <si>
    <t xml:space="preserve">fecha incial </t>
  </si>
  <si>
    <t xml:space="preserve">Fecha final  </t>
  </si>
  <si>
    <t>ASESOR</t>
  </si>
  <si>
    <t>AGENCIA</t>
  </si>
  <si>
    <t xml:space="preserve">CUOTA MATRICULAS </t>
  </si>
  <si>
    <t xml:space="preserve">UND. MATRIC. </t>
  </si>
  <si>
    <t>CUMP MATRIC</t>
  </si>
  <si>
    <t xml:space="preserve">CUOTA FACTURACION </t>
  </si>
  <si>
    <t>CUMP  FACTUR</t>
  </si>
  <si>
    <t>MARZO</t>
  </si>
  <si>
    <t>ACUM</t>
  </si>
  <si>
    <t>ADRIANA GONZALEZ GOMEZ</t>
  </si>
  <si>
    <t>FREY ANTONIO ARBOLEDA</t>
  </si>
  <si>
    <t>JHON FREDY SANTOFIMIO</t>
  </si>
  <si>
    <t>KAROL FLOREZ</t>
  </si>
  <si>
    <t>YAMILET PAJOY OVIEDO</t>
  </si>
  <si>
    <t xml:space="preserve">CABRERA MENDEZ CHISTIAN </t>
  </si>
  <si>
    <t>TOTAL</t>
  </si>
  <si>
    <t>MARY BELLA SALAZAR</t>
  </si>
  <si>
    <t xml:space="preserve">EDNA VIVIANA </t>
  </si>
  <si>
    <t>KEVIN ALEJANDRO  SANDOVAL</t>
  </si>
  <si>
    <t>CARLOS ALBERTO CALDERON SANCHEZ</t>
  </si>
  <si>
    <t>GRUPO COMERCIAL</t>
  </si>
  <si>
    <t>DIRECTORA COMERCIAL</t>
  </si>
  <si>
    <t xml:space="preserve">GERENCIA </t>
  </si>
  <si>
    <t xml:space="preserve">CHEVYPLAN </t>
  </si>
  <si>
    <t>CHEVYPLAN SA NEIVA</t>
  </si>
  <si>
    <t>CHEVYPLAN FLORENCIA</t>
  </si>
  <si>
    <t>CHEVYPLAN PITALITO</t>
  </si>
  <si>
    <t xml:space="preserve">TOTAL </t>
  </si>
  <si>
    <t xml:space="preserve">PITALITO </t>
  </si>
  <si>
    <t>TORRES CHAVARRO HECTOR</t>
  </si>
  <si>
    <t>GRAN TOTAL</t>
  </si>
  <si>
    <t>Numero</t>
  </si>
  <si>
    <t>Bodega</t>
  </si>
  <si>
    <t>Nombres</t>
  </si>
  <si>
    <t>Nit</t>
  </si>
  <si>
    <t>Fecha</t>
  </si>
  <si>
    <t>Descripcion</t>
  </si>
  <si>
    <t>Ano</t>
  </si>
  <si>
    <t>Planvta</t>
  </si>
  <si>
    <t>CUELLAR ROJAS ANDERSON</t>
  </si>
  <si>
    <t>CHASIS CAB FRR FWD E4</t>
  </si>
  <si>
    <t>NUEVO</t>
  </si>
  <si>
    <t>CHASIS CAB NQR RWD FA ABS E4</t>
  </si>
  <si>
    <t>CUELLAR CASTRO NORA ALBA</t>
  </si>
  <si>
    <t xml:space="preserve">CHEVYTAXI PLUS 1.2 4P 4X2 TM </t>
  </si>
  <si>
    <t>GUZMAN RAMIREZ EDNA CRISTINA</t>
  </si>
  <si>
    <t>QUINO BONILLA OSCAR FERNANDO</t>
  </si>
  <si>
    <t>CHASIS CAB NPR RWD FH ABS E4</t>
  </si>
  <si>
    <t>OTALORA NASAYO GERMAN DARIO</t>
  </si>
  <si>
    <t>MUÑOZ MORENO MILTON ROBER</t>
  </si>
  <si>
    <t>CHASIS CAB NHR AC RWD FH E4 ABS |</t>
  </si>
  <si>
    <t>TRULILLO RAMIREZ ALEXANDER</t>
  </si>
  <si>
    <t>JARAMILLO SANCHEZ TATIANA</t>
  </si>
  <si>
    <t>GONZALEZ BULLA WILSON ORLANDO</t>
  </si>
  <si>
    <t>CHASIS CAB NHR DC ABS E4</t>
  </si>
  <si>
    <t>HERRERA SARMIENTO YEIMER</t>
  </si>
  <si>
    <t>TRACKER LS MT MCM</t>
  </si>
  <si>
    <t>BERRIO OROZCO JOSE IBAN</t>
  </si>
  <si>
    <t xml:space="preserve">BLAZER RS AC 3.6 5P AWD TA </t>
  </si>
  <si>
    <t>PREMIUM</t>
  </si>
  <si>
    <t>SANCHEZ FIGUEROA GEISON JAVIER</t>
  </si>
  <si>
    <t xml:space="preserve">CUOTA GM </t>
  </si>
  <si>
    <t>B&amp;c</t>
  </si>
  <si>
    <t>FLI. FLS</t>
  </si>
  <si>
    <t>ANULADAS</t>
  </si>
  <si>
    <t>PEDIDOS DEL MES</t>
  </si>
  <si>
    <t>FACTURACION  MES DE MARZO</t>
  </si>
  <si>
    <t>MATRICULA ACUMULADA MES</t>
  </si>
  <si>
    <t>PENDIENTES POR MATRICULAR</t>
  </si>
  <si>
    <t>FACTURADOS NO ENTREGADOS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</si>
</sst>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.00;[Red]\-&quot;$&quot;\ #,##0.00"/>
    <numFmt numFmtId="165" formatCode="0.0%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</font>
    <font>
      <b/>
      <sz val="16"/>
      <name val="Calibri"/>
      <family val="2"/>
    </font>
    <font>
      <b/>
      <sz val="10"/>
      <color indexed="9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</font>
    <font>
      <b/>
      <sz val="12"/>
      <color rgb="FF34383C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sz val="9"/>
      <color rgb="FF34383C"/>
      <name val="Arial"/>
      <family val="2"/>
    </font>
    <font>
      <u/>
      <sz val="11"/>
      <color theme="1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6" fillId="0" borderId="0" applyNumberFormat="0" applyFill="0" applyBorder="0" applyAlignment="0" applyProtection="0"/>
  </cellStyleXfs>
  <cellXfs count="129">
    <xf numFmtId="0" fontId="0" fillId="0" borderId="0" xfId="0"/>
    <xf numFmtId="0" fontId="0" fillId="0" borderId="1" xfId="0" applyBorder="1"/>
    <xf numFmtId="15" fontId="0" fillId="0" borderId="1" xfId="0" applyNumberFormat="1" applyBorder="1"/>
    <xf numFmtId="164" fontId="0" fillId="0" borderId="1" xfId="0" applyNumberFormat="1" applyBorder="1"/>
    <xf numFmtId="0" fontId="2" fillId="0" borderId="0" xfId="0" applyFont="1"/>
    <xf numFmtId="49" fontId="4" fillId="2" borderId="0" xfId="2" applyNumberFormat="1" applyFont="1" applyFill="1" applyAlignment="1">
      <alignment horizontal="right"/>
    </xf>
    <xf numFmtId="49" fontId="4" fillId="2" borderId="0" xfId="2" applyNumberFormat="1" applyFont="1" applyFill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/>
    </xf>
    <xf numFmtId="165" fontId="6" fillId="3" borderId="1" xfId="2" applyNumberFormat="1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/>
    </xf>
    <xf numFmtId="0" fontId="8" fillId="0" borderId="1" xfId="2" applyFont="1" applyBorder="1" applyAlignment="1">
      <alignment horizontal="center"/>
    </xf>
    <xf numFmtId="165" fontId="7" fillId="0" borderId="1" xfId="2" applyNumberFormat="1" applyFont="1" applyBorder="1" applyAlignment="1">
      <alignment horizontal="center"/>
    </xf>
    <xf numFmtId="0" fontId="7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7" fillId="0" borderId="1" xfId="3" applyFont="1" applyBorder="1" applyAlignment="1">
      <alignment horizontal="center"/>
    </xf>
    <xf numFmtId="3" fontId="7" fillId="0" borderId="1" xfId="3" applyNumberFormat="1" applyFont="1" applyBorder="1" applyAlignment="1">
      <alignment horizontal="center"/>
    </xf>
    <xf numFmtId="10" fontId="4" fillId="0" borderId="1" xfId="1" applyNumberFormat="1" applyFont="1" applyFill="1" applyBorder="1" applyAlignment="1">
      <alignment horizontal="center"/>
    </xf>
    <xf numFmtId="165" fontId="7" fillId="0" borderId="1" xfId="3" applyNumberFormat="1" applyFont="1" applyBorder="1" applyAlignment="1">
      <alignment horizontal="center" vertical="center"/>
    </xf>
    <xf numFmtId="3" fontId="4" fillId="0" borderId="1" xfId="2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right"/>
    </xf>
    <xf numFmtId="0" fontId="4" fillId="4" borderId="1" xfId="2" applyFont="1" applyFill="1" applyBorder="1" applyAlignment="1">
      <alignment horizontal="right"/>
    </xf>
    <xf numFmtId="3" fontId="4" fillId="4" borderId="1" xfId="2" applyNumberFormat="1" applyFont="1" applyFill="1" applyBorder="1" applyAlignment="1">
      <alignment horizontal="center"/>
    </xf>
    <xf numFmtId="10" fontId="4" fillId="4" borderId="1" xfId="1" applyNumberFormat="1" applyFont="1" applyFill="1" applyBorder="1" applyAlignment="1">
      <alignment horizontal="center"/>
    </xf>
    <xf numFmtId="165" fontId="4" fillId="4" borderId="1" xfId="1" applyNumberFormat="1" applyFont="1" applyFill="1" applyBorder="1" applyAlignment="1">
      <alignment horizontal="center"/>
    </xf>
    <xf numFmtId="0" fontId="4" fillId="4" borderId="1" xfId="2" applyFont="1" applyFill="1" applyBorder="1" applyAlignment="1">
      <alignment horizontal="center"/>
    </xf>
    <xf numFmtId="0" fontId="7" fillId="0" borderId="1" xfId="2" applyFont="1" applyBorder="1" applyAlignment="1">
      <alignment horizontal="right"/>
    </xf>
    <xf numFmtId="0" fontId="9" fillId="0" borderId="1" xfId="0" applyFont="1" applyBorder="1"/>
    <xf numFmtId="3" fontId="4" fillId="4" borderId="1" xfId="2" applyNumberFormat="1" applyFont="1" applyFill="1" applyBorder="1" applyAlignment="1">
      <alignment horizontal="center" vertical="center"/>
    </xf>
    <xf numFmtId="3" fontId="7" fillId="0" borderId="1" xfId="2" applyNumberFormat="1" applyFont="1" applyBorder="1" applyAlignment="1">
      <alignment horizontal="center" vertical="center"/>
    </xf>
    <xf numFmtId="0" fontId="7" fillId="0" borderId="1" xfId="2" applyFont="1" applyBorder="1"/>
    <xf numFmtId="0" fontId="10" fillId="0" borderId="1" xfId="2" applyFont="1" applyBorder="1" applyAlignment="1">
      <alignment horizontal="center" vertical="center"/>
    </xf>
    <xf numFmtId="0" fontId="10" fillId="0" borderId="1" xfId="2" applyFont="1" applyBorder="1" applyAlignment="1">
      <alignment horizontal="right" vertical="center"/>
    </xf>
    <xf numFmtId="3" fontId="10" fillId="0" borderId="1" xfId="2" applyNumberFormat="1" applyFont="1" applyBorder="1" applyAlignment="1">
      <alignment horizontal="center" vertical="center"/>
    </xf>
    <xf numFmtId="165" fontId="10" fillId="0" borderId="1" xfId="3" applyNumberFormat="1" applyFont="1" applyBorder="1" applyAlignment="1">
      <alignment horizontal="center" vertical="center"/>
    </xf>
    <xf numFmtId="3" fontId="10" fillId="5" borderId="1" xfId="2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7" fillId="0" borderId="0" xfId="2" applyFont="1" applyAlignment="1">
      <alignment horizontal="left"/>
    </xf>
    <xf numFmtId="14" fontId="7" fillId="0" borderId="0" xfId="2" applyNumberFormat="1" applyFont="1" applyAlignment="1">
      <alignment horizontal="center"/>
    </xf>
    <xf numFmtId="0" fontId="7" fillId="0" borderId="0" xfId="2" applyFont="1"/>
    <xf numFmtId="14" fontId="0" fillId="0" borderId="1" xfId="0" applyNumberFormat="1" applyBorder="1"/>
    <xf numFmtId="0" fontId="0" fillId="0" borderId="0" xfId="0" applyAlignment="1">
      <alignment horizontal="center"/>
    </xf>
    <xf numFmtId="0" fontId="2" fillId="0" borderId="1" xfId="0" applyFon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1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4" fontId="2" fillId="0" borderId="1" xfId="0" applyNumberFormat="1" applyFont="1" applyBorder="1"/>
    <xf numFmtId="0" fontId="2" fillId="6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3" fontId="0" fillId="0" borderId="1" xfId="0" applyNumberFormat="1" applyBorder="1" applyAlignment="1">
      <alignment horizontal="center"/>
    </xf>
    <xf numFmtId="0" fontId="12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right"/>
    </xf>
    <xf numFmtId="0" fontId="4" fillId="4" borderId="1" xfId="2" applyFont="1" applyFill="1" applyBorder="1"/>
    <xf numFmtId="165" fontId="4" fillId="4" borderId="1" xfId="2" applyNumberFormat="1" applyFont="1" applyFill="1" applyBorder="1" applyAlignment="1">
      <alignment horizontal="center"/>
    </xf>
    <xf numFmtId="165" fontId="4" fillId="4" borderId="1" xfId="3" applyNumberFormat="1" applyFont="1" applyFill="1" applyBorder="1" applyAlignment="1">
      <alignment horizontal="center" vertical="center"/>
    </xf>
    <xf numFmtId="164" fontId="0" fillId="0" borderId="0" xfId="0" applyNumberFormat="1"/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left"/>
    </xf>
    <xf numFmtId="15" fontId="0" fillId="0" borderId="0" xfId="0" applyNumberFormat="1"/>
    <xf numFmtId="0" fontId="0" fillId="0" borderId="6" xfId="0" applyBorder="1"/>
    <xf numFmtId="15" fontId="13" fillId="2" borderId="1" xfId="0" applyNumberFormat="1" applyFont="1" applyFill="1" applyBorder="1"/>
    <xf numFmtId="15" fontId="0" fillId="2" borderId="1" xfId="0" applyNumberFormat="1" applyFill="1" applyBorder="1"/>
    <xf numFmtId="0" fontId="0" fillId="2" borderId="1" xfId="0" applyFill="1" applyBorder="1" applyAlignment="1">
      <alignment horizontal="center" vertical="center"/>
    </xf>
    <xf numFmtId="15" fontId="0" fillId="0" borderId="4" xfId="0" applyNumberFormat="1" applyBorder="1"/>
    <xf numFmtId="0" fontId="11" fillId="0" borderId="0" xfId="0" applyFont="1"/>
    <xf numFmtId="0" fontId="0" fillId="0" borderId="1" xfId="0" applyBorder="1" applyAlignment="1">
      <alignment horizontal="left" vertical="top"/>
    </xf>
    <xf numFmtId="0" fontId="7" fillId="0" borderId="1" xfId="2" applyFont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3" fontId="0" fillId="2" borderId="0" xfId="0" applyNumberFormat="1" applyFill="1" applyAlignment="1">
      <alignment horizontal="center"/>
    </xf>
    <xf numFmtId="0" fontId="12" fillId="2" borderId="0" xfId="0" applyFont="1" applyFill="1" applyAlignment="1">
      <alignment horizontal="center"/>
    </xf>
    <xf numFmtId="3" fontId="2" fillId="2" borderId="0" xfId="0" applyNumberFormat="1" applyFont="1" applyFill="1" applyAlignment="1">
      <alignment horizontal="center"/>
    </xf>
    <xf numFmtId="14" fontId="0" fillId="0" borderId="1" xfId="0" applyNumberForma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0" fillId="0" borderId="4" xfId="0" applyBorder="1" applyAlignment="1">
      <alignment horizontal="left" vertical="top"/>
    </xf>
    <xf numFmtId="0" fontId="11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2" borderId="1" xfId="0" applyNumberFormat="1" applyFill="1" applyBorder="1" applyAlignment="1">
      <alignment horizontal="left" vertical="top"/>
    </xf>
    <xf numFmtId="0" fontId="0" fillId="7" borderId="1" xfId="0" applyFill="1" applyBorder="1"/>
    <xf numFmtId="14" fontId="0" fillId="0" borderId="4" xfId="0" applyNumberFormat="1" applyBorder="1" applyAlignment="1">
      <alignment horizontal="left" vertical="top"/>
    </xf>
    <xf numFmtId="14" fontId="0" fillId="0" borderId="1" xfId="0" applyNumberFormat="1" applyBorder="1" applyAlignment="1">
      <alignment horizontal="left"/>
    </xf>
    <xf numFmtId="0" fontId="14" fillId="0" borderId="1" xfId="0" applyFont="1" applyBorder="1"/>
    <xf numFmtId="0" fontId="14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1" fillId="0" borderId="1" xfId="0" applyFont="1" applyBorder="1"/>
    <xf numFmtId="0" fontId="14" fillId="0" borderId="0" xfId="0" applyFont="1"/>
    <xf numFmtId="14" fontId="0" fillId="2" borderId="4" xfId="0" applyNumberFormat="1" applyFill="1" applyBorder="1" applyAlignment="1">
      <alignment horizontal="left"/>
    </xf>
    <xf numFmtId="14" fontId="0" fillId="2" borderId="1" xfId="0" applyNumberFormat="1" applyFill="1" applyBorder="1" applyAlignment="1">
      <alignment horizontal="left"/>
    </xf>
    <xf numFmtId="0" fontId="11" fillId="0" borderId="7" xfId="0" applyFont="1" applyBorder="1" applyAlignment="1">
      <alignment horizontal="left" vertical="top"/>
    </xf>
    <xf numFmtId="0" fontId="15" fillId="0" borderId="0" xfId="0" applyFont="1"/>
    <xf numFmtId="15" fontId="0" fillId="0" borderId="1" xfId="0" applyNumberFormat="1" applyBorder="1" applyAlignment="1">
      <alignment horizontal="right"/>
    </xf>
    <xf numFmtId="15" fontId="0" fillId="2" borderId="1" xfId="0" applyNumberFormat="1" applyFill="1" applyBorder="1" applyAlignment="1">
      <alignment horizontal="right" vertical="top"/>
    </xf>
    <xf numFmtId="15" fontId="0" fillId="0" borderId="0" xfId="0" applyNumberFormat="1" applyAlignment="1">
      <alignment horizontal="right"/>
    </xf>
    <xf numFmtId="15" fontId="0" fillId="0" borderId="1" xfId="0" applyNumberFormat="1" applyBorder="1" applyAlignment="1">
      <alignment horizontal="right" vertical="top"/>
    </xf>
    <xf numFmtId="0" fontId="13" fillId="0" borderId="0" xfId="4" applyFont="1"/>
    <xf numFmtId="15" fontId="0" fillId="0" borderId="4" xfId="0" applyNumberFormat="1" applyBorder="1" applyAlignment="1">
      <alignment horizontal="right"/>
    </xf>
    <xf numFmtId="15" fontId="0" fillId="0" borderId="4" xfId="0" applyNumberFormat="1" applyBorder="1" applyAlignment="1">
      <alignment horizontal="right" vertical="top"/>
    </xf>
    <xf numFmtId="0" fontId="0" fillId="0" borderId="4" xfId="0" applyBorder="1" applyAlignment="1">
      <alignment horizontal="center" vertical="center"/>
    </xf>
    <xf numFmtId="0" fontId="9" fillId="0" borderId="4" xfId="0" applyFont="1" applyBorder="1" applyAlignment="1">
      <alignment horizontal="left" vertical="top"/>
    </xf>
    <xf numFmtId="164" fontId="0" fillId="0" borderId="4" xfId="0" applyNumberFormat="1" applyBorder="1"/>
    <xf numFmtId="0" fontId="0" fillId="2" borderId="1" xfId="0" applyFill="1" applyBorder="1" applyAlignment="1">
      <alignment horizontal="left" vertical="top"/>
    </xf>
    <xf numFmtId="14" fontId="0" fillId="2" borderId="4" xfId="0" applyNumberFormat="1" applyFill="1" applyBorder="1" applyAlignment="1">
      <alignment horizontal="left" vertical="top"/>
    </xf>
    <xf numFmtId="164" fontId="0" fillId="0" borderId="4" xfId="0" applyNumberFormat="1" applyBorder="1" applyAlignment="1">
      <alignment horizontal="left" vertical="top"/>
    </xf>
    <xf numFmtId="1" fontId="0" fillId="2" borderId="1" xfId="0" applyNumberFormat="1" applyFill="1" applyBorder="1" applyAlignment="1">
      <alignment horizontal="center" vertical="center"/>
    </xf>
    <xf numFmtId="165" fontId="5" fillId="2" borderId="0" xfId="2" applyNumberFormat="1" applyFont="1" applyFill="1" applyAlignment="1">
      <alignment vertical="center" wrapText="1"/>
    </xf>
    <xf numFmtId="0" fontId="7" fillId="0" borderId="1" xfId="2" applyFont="1" applyBorder="1" applyAlignment="1">
      <alignment horizontal="left"/>
    </xf>
    <xf numFmtId="0" fontId="0" fillId="8" borderId="1" xfId="0" applyFill="1" applyBorder="1"/>
    <xf numFmtId="0" fontId="7" fillId="8" borderId="1" xfId="3" applyFont="1" applyFill="1" applyBorder="1" applyAlignment="1">
      <alignment horizontal="center"/>
    </xf>
    <xf numFmtId="3" fontId="7" fillId="8" borderId="1" xfId="3" applyNumberFormat="1" applyFont="1" applyFill="1" applyBorder="1" applyAlignment="1">
      <alignment horizontal="center"/>
    </xf>
    <xf numFmtId="10" fontId="4" fillId="8" borderId="1" xfId="1" applyNumberFormat="1" applyFont="1" applyFill="1" applyBorder="1" applyAlignment="1">
      <alignment horizontal="center"/>
    </xf>
    <xf numFmtId="165" fontId="7" fillId="8" borderId="1" xfId="3" applyNumberFormat="1" applyFont="1" applyFill="1" applyBorder="1" applyAlignment="1">
      <alignment horizontal="center" vertical="center"/>
    </xf>
    <xf numFmtId="3" fontId="4" fillId="8" borderId="1" xfId="2" applyNumberFormat="1" applyFont="1" applyFill="1" applyBorder="1" applyAlignment="1">
      <alignment horizontal="center" vertical="center"/>
    </xf>
    <xf numFmtId="14" fontId="7" fillId="0" borderId="2" xfId="2" applyNumberFormat="1" applyFont="1" applyBorder="1" applyAlignment="1">
      <alignment horizontal="center"/>
    </xf>
    <xf numFmtId="0" fontId="7" fillId="0" borderId="2" xfId="2" applyFont="1" applyBorder="1" applyAlignment="1">
      <alignment horizontal="center"/>
    </xf>
    <xf numFmtId="0" fontId="7" fillId="0" borderId="3" xfId="2" applyFont="1" applyBorder="1" applyAlignment="1">
      <alignment horizontal="center"/>
    </xf>
  </cellXfs>
  <cellStyles count="5">
    <cellStyle name="Hipervínculo" xfId="4" builtinId="8"/>
    <cellStyle name="Normal" xfId="0" builtinId="0"/>
    <cellStyle name="Normal 2" xfId="3" xr:uid="{00000000-0005-0000-0000-000002000000}"/>
    <cellStyle name="Normal 3" xfId="2" xr:uid="{00000000-0005-0000-0000-000003000000}"/>
    <cellStyle name="Porcentaje" xfId="1" builtinId="5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171450</xdr:colOff>
      <xdr:row>2</xdr:row>
      <xdr:rowOff>0</xdr:rowOff>
    </xdr:from>
    <xdr:ext cx="95250" cy="219076"/>
    <xdr:sp macro="" textlink="">
      <xdr:nvSpPr>
        <xdr:cNvPr id="2" name="Text Box 3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2536150" y="5334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6</xdr:row>
      <xdr:rowOff>0</xdr:rowOff>
    </xdr:from>
    <xdr:ext cx="95250" cy="221375"/>
    <xdr:sp macro="" textlink="">
      <xdr:nvSpPr>
        <xdr:cNvPr id="3" name="Text Box 37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71450" y="701992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7</xdr:row>
      <xdr:rowOff>0</xdr:rowOff>
    </xdr:from>
    <xdr:ext cx="95250" cy="219076"/>
    <xdr:sp macro="" textlink="">
      <xdr:nvSpPr>
        <xdr:cNvPr id="4" name="Text Box 37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171450" y="70199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7</xdr:row>
      <xdr:rowOff>0</xdr:rowOff>
    </xdr:from>
    <xdr:ext cx="95250" cy="221375"/>
    <xdr:sp macro="" textlink="">
      <xdr:nvSpPr>
        <xdr:cNvPr id="5" name="Text Box 37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171450" y="701992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13</xdr:row>
      <xdr:rowOff>0</xdr:rowOff>
    </xdr:from>
    <xdr:ext cx="95250" cy="219076"/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171450" y="72104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13</xdr:row>
      <xdr:rowOff>0</xdr:rowOff>
    </xdr:from>
    <xdr:ext cx="95250" cy="221375"/>
    <xdr:sp macro="" textlink="">
      <xdr:nvSpPr>
        <xdr:cNvPr id="7" name="Text Box 37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171450" y="721042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40</xdr:row>
      <xdr:rowOff>0</xdr:rowOff>
    </xdr:from>
    <xdr:ext cx="95250" cy="219076"/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21888450" y="260985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42</xdr:row>
      <xdr:rowOff>0</xdr:rowOff>
    </xdr:from>
    <xdr:ext cx="95250" cy="219076"/>
    <xdr:sp macro="" textlink="">
      <xdr:nvSpPr>
        <xdr:cNvPr id="9" name="Text Box 37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22136100" y="46101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42</xdr:row>
      <xdr:rowOff>0</xdr:rowOff>
    </xdr:from>
    <xdr:ext cx="95250" cy="221375"/>
    <xdr:sp macro="" textlink="">
      <xdr:nvSpPr>
        <xdr:cNvPr id="10" name="Text Box 37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22136100" y="461010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45</xdr:row>
      <xdr:rowOff>0</xdr:rowOff>
    </xdr:from>
    <xdr:ext cx="95250" cy="219076"/>
    <xdr:sp macro="" textlink="">
      <xdr:nvSpPr>
        <xdr:cNvPr id="11" name="Text Box 37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22136100" y="64103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48</xdr:row>
      <xdr:rowOff>0</xdr:rowOff>
    </xdr:from>
    <xdr:ext cx="95250" cy="219076"/>
    <xdr:sp macro="" textlink="">
      <xdr:nvSpPr>
        <xdr:cNvPr id="12" name="Text Box 37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22136100" y="24479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50</xdr:row>
      <xdr:rowOff>0</xdr:rowOff>
    </xdr:from>
    <xdr:ext cx="95250" cy="219076"/>
    <xdr:sp macro="" textlink="">
      <xdr:nvSpPr>
        <xdr:cNvPr id="13" name="Text Box 37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22136100" y="878205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50</xdr:row>
      <xdr:rowOff>0</xdr:rowOff>
    </xdr:from>
    <xdr:ext cx="95250" cy="221375"/>
    <xdr:sp macro="" textlink="">
      <xdr:nvSpPr>
        <xdr:cNvPr id="14" name="Text Box 37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22136100" y="878205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56</xdr:row>
      <xdr:rowOff>0</xdr:rowOff>
    </xdr:from>
    <xdr:ext cx="95250" cy="219076"/>
    <xdr:sp macro="" textlink="">
      <xdr:nvSpPr>
        <xdr:cNvPr id="15" name="Text Box 37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22136100" y="99536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60</xdr:row>
      <xdr:rowOff>0</xdr:rowOff>
    </xdr:from>
    <xdr:ext cx="95250" cy="219076"/>
    <xdr:sp macro="" textlink="">
      <xdr:nvSpPr>
        <xdr:cNvPr id="16" name="Text Box 37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22136100" y="981075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60</xdr:row>
      <xdr:rowOff>0</xdr:rowOff>
    </xdr:from>
    <xdr:ext cx="95250" cy="219076"/>
    <xdr:sp macro="" textlink="">
      <xdr:nvSpPr>
        <xdr:cNvPr id="17" name="Text Box 37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22136100" y="104013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60</xdr:row>
      <xdr:rowOff>0</xdr:rowOff>
    </xdr:from>
    <xdr:ext cx="95250" cy="221375"/>
    <xdr:sp macro="" textlink="">
      <xdr:nvSpPr>
        <xdr:cNvPr id="18" name="Text Box 3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22136100" y="1040130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69</xdr:row>
      <xdr:rowOff>0</xdr:rowOff>
    </xdr:from>
    <xdr:ext cx="95250" cy="219076"/>
    <xdr:sp macro="" textlink="">
      <xdr:nvSpPr>
        <xdr:cNvPr id="19" name="Text Box 37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 txBox="1">
          <a:spLocks noChangeArrowheads="1"/>
        </xdr:cNvSpPr>
      </xdr:nvSpPr>
      <xdr:spPr bwMode="auto">
        <a:xfrm>
          <a:off x="23955375" y="962977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73</xdr:row>
      <xdr:rowOff>0</xdr:rowOff>
    </xdr:from>
    <xdr:ext cx="95250" cy="219076"/>
    <xdr:sp macro="" textlink="">
      <xdr:nvSpPr>
        <xdr:cNvPr id="20" name="Text Box 37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23955375" y="102203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73</xdr:row>
      <xdr:rowOff>0</xdr:rowOff>
    </xdr:from>
    <xdr:ext cx="95250" cy="221375"/>
    <xdr:sp macro="" textlink="">
      <xdr:nvSpPr>
        <xdr:cNvPr id="21" name="Text Box 37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23955375" y="1022032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84</xdr:row>
      <xdr:rowOff>0</xdr:rowOff>
    </xdr:from>
    <xdr:ext cx="95250" cy="219076"/>
    <xdr:sp macro="" textlink="">
      <xdr:nvSpPr>
        <xdr:cNvPr id="22" name="Text Box 37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23955375" y="114300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85</xdr:row>
      <xdr:rowOff>0</xdr:rowOff>
    </xdr:from>
    <xdr:ext cx="95250" cy="219076"/>
    <xdr:sp macro="" textlink="">
      <xdr:nvSpPr>
        <xdr:cNvPr id="23" name="Text Box 37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23955375" y="1481137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85</xdr:row>
      <xdr:rowOff>0</xdr:rowOff>
    </xdr:from>
    <xdr:ext cx="95250" cy="221375"/>
    <xdr:sp macro="" textlink="">
      <xdr:nvSpPr>
        <xdr:cNvPr id="24" name="Text Box 37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23955375" y="1481137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89</xdr:row>
      <xdr:rowOff>0</xdr:rowOff>
    </xdr:from>
    <xdr:ext cx="95250" cy="219076"/>
    <xdr:sp macro="" textlink="">
      <xdr:nvSpPr>
        <xdr:cNvPr id="25" name="Text Box 37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23955375" y="102489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180975</xdr:colOff>
      <xdr:row>88</xdr:row>
      <xdr:rowOff>180975</xdr:rowOff>
    </xdr:from>
    <xdr:ext cx="95250" cy="221375"/>
    <xdr:sp macro="" textlink="">
      <xdr:nvSpPr>
        <xdr:cNvPr id="26" name="Text Box 37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 txBox="1">
          <a:spLocks noChangeArrowheads="1"/>
        </xdr:cNvSpPr>
      </xdr:nvSpPr>
      <xdr:spPr bwMode="auto">
        <a:xfrm>
          <a:off x="23964900" y="1813560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89</xdr:row>
      <xdr:rowOff>0</xdr:rowOff>
    </xdr:from>
    <xdr:ext cx="95250" cy="219076"/>
    <xdr:sp macro="" textlink="">
      <xdr:nvSpPr>
        <xdr:cNvPr id="27" name="Text Box 37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 txBox="1">
          <a:spLocks noChangeArrowheads="1"/>
        </xdr:cNvSpPr>
      </xdr:nvSpPr>
      <xdr:spPr bwMode="auto">
        <a:xfrm>
          <a:off x="23955375" y="67532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89</xdr:row>
      <xdr:rowOff>0</xdr:rowOff>
    </xdr:from>
    <xdr:ext cx="95250" cy="219076"/>
    <xdr:sp macro="" textlink="">
      <xdr:nvSpPr>
        <xdr:cNvPr id="28" name="Text Box 3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 txBox="1">
          <a:spLocks noChangeArrowheads="1"/>
        </xdr:cNvSpPr>
      </xdr:nvSpPr>
      <xdr:spPr bwMode="auto">
        <a:xfrm>
          <a:off x="23955375" y="578167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90</xdr:row>
      <xdr:rowOff>0</xdr:rowOff>
    </xdr:from>
    <xdr:ext cx="95250" cy="219076"/>
    <xdr:sp macro="" textlink="">
      <xdr:nvSpPr>
        <xdr:cNvPr id="29" name="Text Box 37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 txBox="1">
          <a:spLocks noChangeArrowheads="1"/>
        </xdr:cNvSpPr>
      </xdr:nvSpPr>
      <xdr:spPr bwMode="auto">
        <a:xfrm>
          <a:off x="23955375" y="59817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90</xdr:row>
      <xdr:rowOff>0</xdr:rowOff>
    </xdr:from>
    <xdr:ext cx="95250" cy="221375"/>
    <xdr:sp macro="" textlink="">
      <xdr:nvSpPr>
        <xdr:cNvPr id="30" name="Text Box 37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 txBox="1">
          <a:spLocks noChangeArrowheads="1"/>
        </xdr:cNvSpPr>
      </xdr:nvSpPr>
      <xdr:spPr bwMode="auto">
        <a:xfrm>
          <a:off x="23955375" y="598170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90</xdr:row>
      <xdr:rowOff>0</xdr:rowOff>
    </xdr:from>
    <xdr:ext cx="95250" cy="219076"/>
    <xdr:sp macro="" textlink="">
      <xdr:nvSpPr>
        <xdr:cNvPr id="31" name="Text Box 37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 txBox="1">
          <a:spLocks noChangeArrowheads="1"/>
        </xdr:cNvSpPr>
      </xdr:nvSpPr>
      <xdr:spPr bwMode="auto">
        <a:xfrm>
          <a:off x="23955375" y="1834515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90</xdr:row>
      <xdr:rowOff>0</xdr:rowOff>
    </xdr:from>
    <xdr:ext cx="95250" cy="221375"/>
    <xdr:sp macro="" textlink="">
      <xdr:nvSpPr>
        <xdr:cNvPr id="32" name="Text Box 37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 txBox="1">
          <a:spLocks noChangeArrowheads="1"/>
        </xdr:cNvSpPr>
      </xdr:nvSpPr>
      <xdr:spPr bwMode="auto">
        <a:xfrm>
          <a:off x="23955375" y="1834515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9525</xdr:colOff>
      <xdr:row>89</xdr:row>
      <xdr:rowOff>161925</xdr:rowOff>
    </xdr:from>
    <xdr:ext cx="95250" cy="219076"/>
    <xdr:sp macro="" textlink="">
      <xdr:nvSpPr>
        <xdr:cNvPr id="33" name="Text Box 37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 txBox="1">
          <a:spLocks noChangeArrowheads="1"/>
        </xdr:cNvSpPr>
      </xdr:nvSpPr>
      <xdr:spPr bwMode="auto">
        <a:xfrm>
          <a:off x="23793450" y="33623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92</xdr:row>
      <xdr:rowOff>0</xdr:rowOff>
    </xdr:from>
    <xdr:ext cx="95250" cy="219076"/>
    <xdr:sp macro="" textlink="">
      <xdr:nvSpPr>
        <xdr:cNvPr id="34" name="Text Box 37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 txBox="1">
          <a:spLocks noChangeArrowheads="1"/>
        </xdr:cNvSpPr>
      </xdr:nvSpPr>
      <xdr:spPr bwMode="auto">
        <a:xfrm>
          <a:off x="23955375" y="984885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92</xdr:row>
      <xdr:rowOff>0</xdr:rowOff>
    </xdr:from>
    <xdr:ext cx="95250" cy="219076"/>
    <xdr:sp macro="" textlink="">
      <xdr:nvSpPr>
        <xdr:cNvPr id="35" name="Text Box 37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 txBox="1">
          <a:spLocks noChangeArrowheads="1"/>
        </xdr:cNvSpPr>
      </xdr:nvSpPr>
      <xdr:spPr bwMode="auto">
        <a:xfrm>
          <a:off x="23955375" y="187547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93</xdr:row>
      <xdr:rowOff>0</xdr:rowOff>
    </xdr:from>
    <xdr:ext cx="95250" cy="219076"/>
    <xdr:sp macro="" textlink="">
      <xdr:nvSpPr>
        <xdr:cNvPr id="36" name="Text Box 37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 txBox="1">
          <a:spLocks noChangeArrowheads="1"/>
        </xdr:cNvSpPr>
      </xdr:nvSpPr>
      <xdr:spPr bwMode="auto">
        <a:xfrm>
          <a:off x="23955375" y="140208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93</xdr:row>
      <xdr:rowOff>0</xdr:rowOff>
    </xdr:from>
    <xdr:ext cx="95250" cy="219076"/>
    <xdr:sp macro="" textlink="">
      <xdr:nvSpPr>
        <xdr:cNvPr id="37" name="Text Box 37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SpPr txBox="1">
          <a:spLocks noChangeArrowheads="1"/>
        </xdr:cNvSpPr>
      </xdr:nvSpPr>
      <xdr:spPr bwMode="auto">
        <a:xfrm>
          <a:off x="23955375" y="140208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95</xdr:row>
      <xdr:rowOff>0</xdr:rowOff>
    </xdr:from>
    <xdr:ext cx="95250" cy="219076"/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 txBox="1">
          <a:spLocks noChangeArrowheads="1"/>
        </xdr:cNvSpPr>
      </xdr:nvSpPr>
      <xdr:spPr bwMode="auto">
        <a:xfrm>
          <a:off x="23955375" y="114300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98</xdr:row>
      <xdr:rowOff>0</xdr:rowOff>
    </xdr:from>
    <xdr:ext cx="95250" cy="219076"/>
    <xdr:sp macro="" textlink="">
      <xdr:nvSpPr>
        <xdr:cNvPr id="39" name="Text Box 37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 txBox="1">
          <a:spLocks noChangeArrowheads="1"/>
        </xdr:cNvSpPr>
      </xdr:nvSpPr>
      <xdr:spPr bwMode="auto">
        <a:xfrm>
          <a:off x="23955375" y="140303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99</xdr:row>
      <xdr:rowOff>0</xdr:rowOff>
    </xdr:from>
    <xdr:ext cx="95250" cy="219076"/>
    <xdr:sp macro="" textlink="">
      <xdr:nvSpPr>
        <xdr:cNvPr id="40" name="Text Box 37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 txBox="1">
          <a:spLocks noChangeArrowheads="1"/>
        </xdr:cNvSpPr>
      </xdr:nvSpPr>
      <xdr:spPr bwMode="auto">
        <a:xfrm>
          <a:off x="23955375" y="140303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99</xdr:row>
      <xdr:rowOff>0</xdr:rowOff>
    </xdr:from>
    <xdr:ext cx="95250" cy="219076"/>
    <xdr:sp macro="" textlink="">
      <xdr:nvSpPr>
        <xdr:cNvPr id="41" name="Text Box 37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 txBox="1">
          <a:spLocks noChangeArrowheads="1"/>
        </xdr:cNvSpPr>
      </xdr:nvSpPr>
      <xdr:spPr bwMode="auto">
        <a:xfrm>
          <a:off x="23955375" y="203454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0</xdr:colOff>
      <xdr:row>99</xdr:row>
      <xdr:rowOff>0</xdr:rowOff>
    </xdr:from>
    <xdr:ext cx="95250" cy="219076"/>
    <xdr:sp macro="" textlink="">
      <xdr:nvSpPr>
        <xdr:cNvPr id="42" name="Text Box 37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SpPr txBox="1">
          <a:spLocks noChangeArrowheads="1"/>
        </xdr:cNvSpPr>
      </xdr:nvSpPr>
      <xdr:spPr bwMode="auto">
        <a:xfrm>
          <a:off x="23783925" y="1857375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100</xdr:row>
      <xdr:rowOff>0</xdr:rowOff>
    </xdr:from>
    <xdr:ext cx="95250" cy="219076"/>
    <xdr:sp macro="" textlink="">
      <xdr:nvSpPr>
        <xdr:cNvPr id="43" name="Text Box 37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SpPr txBox="1">
          <a:spLocks noChangeArrowheads="1"/>
        </xdr:cNvSpPr>
      </xdr:nvSpPr>
      <xdr:spPr bwMode="auto">
        <a:xfrm>
          <a:off x="23955375" y="1877377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100</xdr:row>
      <xdr:rowOff>0</xdr:rowOff>
    </xdr:from>
    <xdr:ext cx="95250" cy="219076"/>
    <xdr:sp macro="" textlink="">
      <xdr:nvSpPr>
        <xdr:cNvPr id="44" name="Text Box 37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 txBox="1">
          <a:spLocks noChangeArrowheads="1"/>
        </xdr:cNvSpPr>
      </xdr:nvSpPr>
      <xdr:spPr bwMode="auto">
        <a:xfrm>
          <a:off x="23955375" y="2037397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103</xdr:row>
      <xdr:rowOff>0</xdr:rowOff>
    </xdr:from>
    <xdr:ext cx="95250" cy="219076"/>
    <xdr:sp macro="" textlink="">
      <xdr:nvSpPr>
        <xdr:cNvPr id="46" name="Text Box 37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 txBox="1">
          <a:spLocks noChangeArrowheads="1"/>
        </xdr:cNvSpPr>
      </xdr:nvSpPr>
      <xdr:spPr bwMode="auto">
        <a:xfrm>
          <a:off x="23955375" y="1998345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104</xdr:row>
      <xdr:rowOff>0</xdr:rowOff>
    </xdr:from>
    <xdr:ext cx="95250" cy="219076"/>
    <xdr:sp macro="" textlink="">
      <xdr:nvSpPr>
        <xdr:cNvPr id="47" name="Text Box 37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 txBox="1">
          <a:spLocks noChangeArrowheads="1"/>
        </xdr:cNvSpPr>
      </xdr:nvSpPr>
      <xdr:spPr bwMode="auto">
        <a:xfrm>
          <a:off x="23955375" y="1819275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180975</xdr:colOff>
      <xdr:row>103</xdr:row>
      <xdr:rowOff>180975</xdr:rowOff>
    </xdr:from>
    <xdr:ext cx="95250" cy="221375"/>
    <xdr:sp macro="" textlink="">
      <xdr:nvSpPr>
        <xdr:cNvPr id="48" name="Text Box 3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 txBox="1">
          <a:spLocks noChangeArrowheads="1"/>
        </xdr:cNvSpPr>
      </xdr:nvSpPr>
      <xdr:spPr bwMode="auto">
        <a:xfrm>
          <a:off x="23964900" y="1817370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104</xdr:row>
      <xdr:rowOff>0</xdr:rowOff>
    </xdr:from>
    <xdr:ext cx="95250" cy="219076"/>
    <xdr:sp macro="" textlink="">
      <xdr:nvSpPr>
        <xdr:cNvPr id="49" name="Text Box 37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 txBox="1">
          <a:spLocks noChangeArrowheads="1"/>
        </xdr:cNvSpPr>
      </xdr:nvSpPr>
      <xdr:spPr bwMode="auto">
        <a:xfrm>
          <a:off x="23955375" y="1819275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105</xdr:row>
      <xdr:rowOff>0</xdr:rowOff>
    </xdr:from>
    <xdr:ext cx="95250" cy="219076"/>
    <xdr:sp macro="" textlink="">
      <xdr:nvSpPr>
        <xdr:cNvPr id="50" name="Text Box 37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 txBox="1">
          <a:spLocks noChangeArrowheads="1"/>
        </xdr:cNvSpPr>
      </xdr:nvSpPr>
      <xdr:spPr bwMode="auto">
        <a:xfrm>
          <a:off x="23955375" y="86582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105</xdr:row>
      <xdr:rowOff>0</xdr:rowOff>
    </xdr:from>
    <xdr:ext cx="95250" cy="221375"/>
    <xdr:sp macro="" textlink="">
      <xdr:nvSpPr>
        <xdr:cNvPr id="51" name="Text Box 37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 txBox="1">
          <a:spLocks noChangeArrowheads="1"/>
        </xdr:cNvSpPr>
      </xdr:nvSpPr>
      <xdr:spPr bwMode="auto">
        <a:xfrm>
          <a:off x="23955375" y="865822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105</xdr:row>
      <xdr:rowOff>0</xdr:rowOff>
    </xdr:from>
    <xdr:ext cx="95250" cy="219076"/>
    <xdr:sp macro="" textlink="">
      <xdr:nvSpPr>
        <xdr:cNvPr id="54" name="Text Box 37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 txBox="1">
          <a:spLocks noChangeArrowheads="1"/>
        </xdr:cNvSpPr>
      </xdr:nvSpPr>
      <xdr:spPr bwMode="auto">
        <a:xfrm>
          <a:off x="23955375" y="516255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105</xdr:row>
      <xdr:rowOff>0</xdr:rowOff>
    </xdr:from>
    <xdr:ext cx="95250" cy="221375"/>
    <xdr:sp macro="" textlink="">
      <xdr:nvSpPr>
        <xdr:cNvPr id="55" name="Text Box 37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SpPr txBox="1">
          <a:spLocks noChangeArrowheads="1"/>
        </xdr:cNvSpPr>
      </xdr:nvSpPr>
      <xdr:spPr bwMode="auto">
        <a:xfrm>
          <a:off x="23955375" y="516255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108</xdr:row>
      <xdr:rowOff>0</xdr:rowOff>
    </xdr:from>
    <xdr:ext cx="95250" cy="219076"/>
    <xdr:sp macro="" textlink="">
      <xdr:nvSpPr>
        <xdr:cNvPr id="53" name="Text Box 37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SpPr txBox="1">
          <a:spLocks noChangeArrowheads="1"/>
        </xdr:cNvSpPr>
      </xdr:nvSpPr>
      <xdr:spPr bwMode="auto">
        <a:xfrm>
          <a:off x="24212550" y="1801177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108</xdr:row>
      <xdr:rowOff>0</xdr:rowOff>
    </xdr:from>
    <xdr:ext cx="95250" cy="219076"/>
    <xdr:sp macro="" textlink="">
      <xdr:nvSpPr>
        <xdr:cNvPr id="56" name="Text Box 37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 txBox="1">
          <a:spLocks noChangeArrowheads="1"/>
        </xdr:cNvSpPr>
      </xdr:nvSpPr>
      <xdr:spPr bwMode="auto">
        <a:xfrm>
          <a:off x="24212550" y="1801177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109</xdr:row>
      <xdr:rowOff>0</xdr:rowOff>
    </xdr:from>
    <xdr:ext cx="95250" cy="219076"/>
    <xdr:sp macro="" textlink="">
      <xdr:nvSpPr>
        <xdr:cNvPr id="57" name="Text Box 37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SpPr txBox="1">
          <a:spLocks noChangeArrowheads="1"/>
        </xdr:cNvSpPr>
      </xdr:nvSpPr>
      <xdr:spPr bwMode="auto">
        <a:xfrm>
          <a:off x="24212550" y="182118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109</xdr:row>
      <xdr:rowOff>0</xdr:rowOff>
    </xdr:from>
    <xdr:ext cx="95250" cy="221375"/>
    <xdr:sp macro="" textlink="">
      <xdr:nvSpPr>
        <xdr:cNvPr id="58" name="Text Box 37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SpPr txBox="1">
          <a:spLocks noChangeArrowheads="1"/>
        </xdr:cNvSpPr>
      </xdr:nvSpPr>
      <xdr:spPr bwMode="auto">
        <a:xfrm>
          <a:off x="24212550" y="1821180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9525</xdr:colOff>
      <xdr:row>108</xdr:row>
      <xdr:rowOff>161925</xdr:rowOff>
    </xdr:from>
    <xdr:ext cx="95250" cy="219076"/>
    <xdr:sp macro="" textlink="">
      <xdr:nvSpPr>
        <xdr:cNvPr id="59" name="Text Box 37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SpPr txBox="1">
          <a:spLocks noChangeArrowheads="1"/>
        </xdr:cNvSpPr>
      </xdr:nvSpPr>
      <xdr:spPr bwMode="auto">
        <a:xfrm>
          <a:off x="24050625" y="181737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110</xdr:row>
      <xdr:rowOff>0</xdr:rowOff>
    </xdr:from>
    <xdr:ext cx="95250" cy="219076"/>
    <xdr:sp macro="" textlink="">
      <xdr:nvSpPr>
        <xdr:cNvPr id="60" name="Text Box 37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SpPr txBox="1">
          <a:spLocks noChangeArrowheads="1"/>
        </xdr:cNvSpPr>
      </xdr:nvSpPr>
      <xdr:spPr bwMode="auto">
        <a:xfrm>
          <a:off x="24212550" y="2178367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110</xdr:row>
      <xdr:rowOff>0</xdr:rowOff>
    </xdr:from>
    <xdr:ext cx="95250" cy="219076"/>
    <xdr:sp macro="" textlink="">
      <xdr:nvSpPr>
        <xdr:cNvPr id="61" name="Text Box 37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SpPr txBox="1">
          <a:spLocks noChangeArrowheads="1"/>
        </xdr:cNvSpPr>
      </xdr:nvSpPr>
      <xdr:spPr bwMode="auto">
        <a:xfrm>
          <a:off x="24212550" y="2178367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110</xdr:row>
      <xdr:rowOff>0</xdr:rowOff>
    </xdr:from>
    <xdr:ext cx="95250" cy="219076"/>
    <xdr:sp macro="" textlink="">
      <xdr:nvSpPr>
        <xdr:cNvPr id="62" name="Text Box 37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SpPr txBox="1">
          <a:spLocks noChangeArrowheads="1"/>
        </xdr:cNvSpPr>
      </xdr:nvSpPr>
      <xdr:spPr bwMode="auto">
        <a:xfrm>
          <a:off x="24212550" y="2216467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110</xdr:row>
      <xdr:rowOff>0</xdr:rowOff>
    </xdr:from>
    <xdr:ext cx="95250" cy="219076"/>
    <xdr:sp macro="" textlink="">
      <xdr:nvSpPr>
        <xdr:cNvPr id="63" name="Text Box 37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SpPr txBox="1">
          <a:spLocks noChangeArrowheads="1"/>
        </xdr:cNvSpPr>
      </xdr:nvSpPr>
      <xdr:spPr bwMode="auto">
        <a:xfrm>
          <a:off x="24212550" y="2216467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111</xdr:row>
      <xdr:rowOff>0</xdr:rowOff>
    </xdr:from>
    <xdr:ext cx="95250" cy="219076"/>
    <xdr:sp macro="" textlink="">
      <xdr:nvSpPr>
        <xdr:cNvPr id="68" name="Text Box 37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SpPr txBox="1">
          <a:spLocks noChangeArrowheads="1"/>
        </xdr:cNvSpPr>
      </xdr:nvSpPr>
      <xdr:spPr bwMode="auto">
        <a:xfrm>
          <a:off x="24212550" y="208026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112</xdr:row>
      <xdr:rowOff>0</xdr:rowOff>
    </xdr:from>
    <xdr:ext cx="95250" cy="219076"/>
    <xdr:sp macro="" textlink="">
      <xdr:nvSpPr>
        <xdr:cNvPr id="69" name="Text Box 37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SpPr txBox="1">
          <a:spLocks noChangeArrowheads="1"/>
        </xdr:cNvSpPr>
      </xdr:nvSpPr>
      <xdr:spPr bwMode="auto">
        <a:xfrm>
          <a:off x="24212550" y="210026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180975</xdr:colOff>
      <xdr:row>111</xdr:row>
      <xdr:rowOff>180975</xdr:rowOff>
    </xdr:from>
    <xdr:ext cx="95250" cy="221375"/>
    <xdr:sp macro="" textlink="">
      <xdr:nvSpPr>
        <xdr:cNvPr id="70" name="Text Box 37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SpPr txBox="1">
          <a:spLocks noChangeArrowheads="1"/>
        </xdr:cNvSpPr>
      </xdr:nvSpPr>
      <xdr:spPr bwMode="auto">
        <a:xfrm>
          <a:off x="24222075" y="2098357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112</xdr:row>
      <xdr:rowOff>0</xdr:rowOff>
    </xdr:from>
    <xdr:ext cx="95250" cy="219076"/>
    <xdr:sp macro="" textlink="">
      <xdr:nvSpPr>
        <xdr:cNvPr id="71" name="Text Box 37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 txBox="1">
          <a:spLocks noChangeArrowheads="1"/>
        </xdr:cNvSpPr>
      </xdr:nvSpPr>
      <xdr:spPr bwMode="auto">
        <a:xfrm>
          <a:off x="24212550" y="210026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112</xdr:row>
      <xdr:rowOff>0</xdr:rowOff>
    </xdr:from>
    <xdr:ext cx="95250" cy="219076"/>
    <xdr:sp macro="" textlink="">
      <xdr:nvSpPr>
        <xdr:cNvPr id="72" name="Text Box 37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SpPr txBox="1">
          <a:spLocks noChangeArrowheads="1"/>
        </xdr:cNvSpPr>
      </xdr:nvSpPr>
      <xdr:spPr bwMode="auto">
        <a:xfrm>
          <a:off x="24212550" y="225647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112</xdr:row>
      <xdr:rowOff>0</xdr:rowOff>
    </xdr:from>
    <xdr:ext cx="95250" cy="219076"/>
    <xdr:sp macro="" textlink="">
      <xdr:nvSpPr>
        <xdr:cNvPr id="73" name="Text Box 37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SpPr txBox="1">
          <a:spLocks noChangeArrowheads="1"/>
        </xdr:cNvSpPr>
      </xdr:nvSpPr>
      <xdr:spPr bwMode="auto">
        <a:xfrm>
          <a:off x="24212550" y="225647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112</xdr:row>
      <xdr:rowOff>0</xdr:rowOff>
    </xdr:from>
    <xdr:ext cx="95250" cy="219076"/>
    <xdr:sp macro="" textlink="">
      <xdr:nvSpPr>
        <xdr:cNvPr id="74" name="Text Box 37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SpPr txBox="1">
          <a:spLocks noChangeArrowheads="1"/>
        </xdr:cNvSpPr>
      </xdr:nvSpPr>
      <xdr:spPr bwMode="auto">
        <a:xfrm>
          <a:off x="24212550" y="219837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112</xdr:row>
      <xdr:rowOff>0</xdr:rowOff>
    </xdr:from>
    <xdr:ext cx="95250" cy="221375"/>
    <xdr:sp macro="" textlink="">
      <xdr:nvSpPr>
        <xdr:cNvPr id="75" name="Text Box 37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 txBox="1">
          <a:spLocks noChangeArrowheads="1"/>
        </xdr:cNvSpPr>
      </xdr:nvSpPr>
      <xdr:spPr bwMode="auto">
        <a:xfrm>
          <a:off x="24212550" y="2198370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113</xdr:row>
      <xdr:rowOff>0</xdr:rowOff>
    </xdr:from>
    <xdr:ext cx="95250" cy="219076"/>
    <xdr:sp macro="" textlink="">
      <xdr:nvSpPr>
        <xdr:cNvPr id="76" name="Text Box 37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 txBox="1">
          <a:spLocks noChangeArrowheads="1"/>
        </xdr:cNvSpPr>
      </xdr:nvSpPr>
      <xdr:spPr bwMode="auto">
        <a:xfrm>
          <a:off x="24212550" y="221837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113</xdr:row>
      <xdr:rowOff>0</xdr:rowOff>
    </xdr:from>
    <xdr:ext cx="95250" cy="219076"/>
    <xdr:sp macro="" textlink="">
      <xdr:nvSpPr>
        <xdr:cNvPr id="77" name="Text Box 37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SpPr txBox="1">
          <a:spLocks noChangeArrowheads="1"/>
        </xdr:cNvSpPr>
      </xdr:nvSpPr>
      <xdr:spPr bwMode="auto">
        <a:xfrm>
          <a:off x="24212550" y="221837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113</xdr:row>
      <xdr:rowOff>0</xdr:rowOff>
    </xdr:from>
    <xdr:ext cx="95250" cy="219076"/>
    <xdr:sp macro="" textlink="">
      <xdr:nvSpPr>
        <xdr:cNvPr id="78" name="Text Box 37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SpPr txBox="1">
          <a:spLocks noChangeArrowheads="1"/>
        </xdr:cNvSpPr>
      </xdr:nvSpPr>
      <xdr:spPr bwMode="auto">
        <a:xfrm>
          <a:off x="24212550" y="227552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113</xdr:row>
      <xdr:rowOff>0</xdr:rowOff>
    </xdr:from>
    <xdr:ext cx="95250" cy="219076"/>
    <xdr:sp macro="" textlink="">
      <xdr:nvSpPr>
        <xdr:cNvPr id="79" name="Text Box 37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SpPr txBox="1">
          <a:spLocks noChangeArrowheads="1"/>
        </xdr:cNvSpPr>
      </xdr:nvSpPr>
      <xdr:spPr bwMode="auto">
        <a:xfrm>
          <a:off x="24212550" y="227552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122</xdr:row>
      <xdr:rowOff>0</xdr:rowOff>
    </xdr:from>
    <xdr:ext cx="95250" cy="219076"/>
    <xdr:sp macro="" textlink="">
      <xdr:nvSpPr>
        <xdr:cNvPr id="80" name="Text Box 37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SpPr txBox="1">
          <a:spLocks noChangeArrowheads="1"/>
        </xdr:cNvSpPr>
      </xdr:nvSpPr>
      <xdr:spPr bwMode="auto">
        <a:xfrm>
          <a:off x="24188057" y="2262673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122</xdr:row>
      <xdr:rowOff>0</xdr:rowOff>
    </xdr:from>
    <xdr:ext cx="95250" cy="219076"/>
    <xdr:sp macro="" textlink="">
      <xdr:nvSpPr>
        <xdr:cNvPr id="81" name="Text Box 37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SpPr txBox="1">
          <a:spLocks noChangeArrowheads="1"/>
        </xdr:cNvSpPr>
      </xdr:nvSpPr>
      <xdr:spPr bwMode="auto">
        <a:xfrm>
          <a:off x="24188057" y="2262673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123</xdr:row>
      <xdr:rowOff>0</xdr:rowOff>
    </xdr:from>
    <xdr:ext cx="95250" cy="219076"/>
    <xdr:sp macro="" textlink="">
      <xdr:nvSpPr>
        <xdr:cNvPr id="82" name="Text Box 37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SpPr txBox="1">
          <a:spLocks noChangeArrowheads="1"/>
        </xdr:cNvSpPr>
      </xdr:nvSpPr>
      <xdr:spPr bwMode="auto">
        <a:xfrm>
          <a:off x="24188057" y="22821122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4</xdr:row>
      <xdr:rowOff>0</xdr:rowOff>
    </xdr:from>
    <xdr:to>
      <xdr:col>1</xdr:col>
      <xdr:colOff>266700</xdr:colOff>
      <xdr:row>5</xdr:row>
      <xdr:rowOff>28576</xdr:rowOff>
    </xdr:to>
    <xdr:sp macro="" textlink="">
      <xdr:nvSpPr>
        <xdr:cNvPr id="2" name="Text Box 37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914400" y="10763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171450</xdr:colOff>
      <xdr:row>4</xdr:row>
      <xdr:rowOff>0</xdr:rowOff>
    </xdr:from>
    <xdr:ext cx="95250" cy="221375"/>
    <xdr:sp macro="" textlink="">
      <xdr:nvSpPr>
        <xdr:cNvPr id="3" name="Text Box 37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914400" y="107632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17</xdr:row>
      <xdr:rowOff>0</xdr:rowOff>
    </xdr:from>
    <xdr:ext cx="95250" cy="219076"/>
    <xdr:sp macro="" textlink="">
      <xdr:nvSpPr>
        <xdr:cNvPr id="4" name="Text Box 37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914400" y="371475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17</xdr:row>
      <xdr:rowOff>0</xdr:rowOff>
    </xdr:from>
    <xdr:ext cx="95250" cy="221375"/>
    <xdr:sp macro="" textlink="">
      <xdr:nvSpPr>
        <xdr:cNvPr id="5" name="Text Box 37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914400" y="371475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34</xdr:row>
      <xdr:rowOff>0</xdr:rowOff>
    </xdr:from>
    <xdr:ext cx="95250" cy="219076"/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914400" y="68199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34</xdr:row>
      <xdr:rowOff>0</xdr:rowOff>
    </xdr:from>
    <xdr:ext cx="95250" cy="221375"/>
    <xdr:sp macro="" textlink="">
      <xdr:nvSpPr>
        <xdr:cNvPr id="7" name="Text Box 37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914400" y="681990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36</xdr:row>
      <xdr:rowOff>0</xdr:rowOff>
    </xdr:from>
    <xdr:ext cx="95250" cy="219076"/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914400" y="70199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36</xdr:row>
      <xdr:rowOff>0</xdr:rowOff>
    </xdr:from>
    <xdr:ext cx="95250" cy="221375"/>
    <xdr:sp macro="" textlink="">
      <xdr:nvSpPr>
        <xdr:cNvPr id="9" name="Text Box 37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914400" y="701992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171450</xdr:colOff>
      <xdr:row>36</xdr:row>
      <xdr:rowOff>0</xdr:rowOff>
    </xdr:from>
    <xdr:ext cx="95250" cy="219076"/>
    <xdr:sp macro="" textlink="">
      <xdr:nvSpPr>
        <xdr:cNvPr id="10" name="Text Box 37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71450" y="70199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171450</xdr:colOff>
      <xdr:row>36</xdr:row>
      <xdr:rowOff>0</xdr:rowOff>
    </xdr:from>
    <xdr:ext cx="95250" cy="221375"/>
    <xdr:sp macro="" textlink="">
      <xdr:nvSpPr>
        <xdr:cNvPr id="11" name="Text Box 37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171450" y="701992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37</xdr:row>
      <xdr:rowOff>0</xdr:rowOff>
    </xdr:from>
    <xdr:ext cx="95250" cy="219076"/>
    <xdr:sp macro="" textlink="">
      <xdr:nvSpPr>
        <xdr:cNvPr id="12" name="Text Box 37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 noChangeArrowheads="1"/>
        </xdr:cNvSpPr>
      </xdr:nvSpPr>
      <xdr:spPr bwMode="auto">
        <a:xfrm>
          <a:off x="914400" y="72104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37</xdr:row>
      <xdr:rowOff>0</xdr:rowOff>
    </xdr:from>
    <xdr:ext cx="95250" cy="221375"/>
    <xdr:sp macro="" textlink="">
      <xdr:nvSpPr>
        <xdr:cNvPr id="13" name="Text Box 37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914400" y="721042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171450</xdr:colOff>
      <xdr:row>37</xdr:row>
      <xdr:rowOff>0</xdr:rowOff>
    </xdr:from>
    <xdr:ext cx="95250" cy="219076"/>
    <xdr:sp macro="" textlink="">
      <xdr:nvSpPr>
        <xdr:cNvPr id="14" name="Text Box 37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>
          <a:spLocks noChangeArrowheads="1"/>
        </xdr:cNvSpPr>
      </xdr:nvSpPr>
      <xdr:spPr bwMode="auto">
        <a:xfrm>
          <a:off x="171450" y="72104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171450</xdr:colOff>
      <xdr:row>37</xdr:row>
      <xdr:rowOff>0</xdr:rowOff>
    </xdr:from>
    <xdr:ext cx="95250" cy="221375"/>
    <xdr:sp macro="" textlink="">
      <xdr:nvSpPr>
        <xdr:cNvPr id="15" name="Text Box 37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>
          <a:spLocks noChangeArrowheads="1"/>
        </xdr:cNvSpPr>
      </xdr:nvSpPr>
      <xdr:spPr bwMode="auto">
        <a:xfrm>
          <a:off x="171450" y="721042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ecure-ausomxhqa.crmondemand.com/OnDemand/user/VehicleDetail?OCTYPE=&amp;OMTHD=VehicleDetailNav&amp;VehicleDetailForm.Id=AHQA-Z6DPBN&amp;OMTGT=VehicleDetailForm&amp;OCTYPE=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7"/>
  <sheetViews>
    <sheetView workbookViewId="0">
      <selection activeCell="A8" sqref="A8"/>
    </sheetView>
  </sheetViews>
  <sheetFormatPr defaultColWidth="11.42578125" defaultRowHeight="15"/>
  <cols>
    <col min="1" max="1" width="13.85546875" bestFit="1" customWidth="1"/>
  </cols>
  <sheetData>
    <row r="2" spans="1:1">
      <c r="A2" t="s">
        <v>0</v>
      </c>
    </row>
    <row r="3" spans="1:1">
      <c r="A3" t="s">
        <v>1</v>
      </c>
    </row>
    <row r="4" spans="1:1">
      <c r="A4" t="s">
        <v>2</v>
      </c>
    </row>
    <row r="5" spans="1:1">
      <c r="A5" t="s">
        <v>3</v>
      </c>
    </row>
    <row r="6" spans="1:1">
      <c r="A6" t="s">
        <v>4</v>
      </c>
    </row>
    <row r="7" spans="1:1">
      <c r="A7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A4"/>
  <sheetViews>
    <sheetView workbookViewId="0">
      <selection activeCell="A3" sqref="A3"/>
    </sheetView>
  </sheetViews>
  <sheetFormatPr defaultColWidth="11.42578125" defaultRowHeight="15"/>
  <cols>
    <col min="1" max="1" width="14" bestFit="1" customWidth="1"/>
  </cols>
  <sheetData>
    <row r="3" spans="1:1">
      <c r="A3" t="s">
        <v>6</v>
      </c>
    </row>
    <row r="4" spans="1:1">
      <c r="A4" t="s">
        <v>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AG141"/>
  <sheetViews>
    <sheetView topLeftCell="V119" zoomScale="98" zoomScaleNormal="98" workbookViewId="0">
      <selection activeCell="AC139" sqref="AC139"/>
    </sheetView>
  </sheetViews>
  <sheetFormatPr defaultColWidth="11.42578125" defaultRowHeight="15"/>
  <cols>
    <col min="1" max="1" width="15.28515625" bestFit="1" customWidth="1"/>
    <col min="2" max="2" width="7.5703125" customWidth="1"/>
    <col min="3" max="3" width="15.5703125" customWidth="1"/>
    <col min="5" max="5" width="11.140625" customWidth="1"/>
    <col min="6" max="6" width="9.28515625" bestFit="1" customWidth="1"/>
    <col min="7" max="7" width="13.5703125" bestFit="1" customWidth="1"/>
    <col min="8" max="8" width="13.5703125" customWidth="1"/>
    <col min="9" max="9" width="19.140625" customWidth="1"/>
    <col min="10" max="10" width="40.42578125" bestFit="1" customWidth="1"/>
    <col min="14" max="14" width="55.85546875" bestFit="1" customWidth="1"/>
    <col min="15" max="15" width="20.28515625" bestFit="1" customWidth="1"/>
    <col min="16" max="16" width="14.28515625" style="41" customWidth="1"/>
    <col min="17" max="17" width="8.42578125" customWidth="1"/>
    <col min="18" max="18" width="27.140625" bestFit="1" customWidth="1"/>
    <col min="19" max="19" width="43.28515625" bestFit="1" customWidth="1"/>
    <col min="20" max="20" width="11.7109375" style="53" customWidth="1"/>
    <col min="21" max="21" width="57.42578125" bestFit="1" customWidth="1"/>
    <col min="22" max="22" width="15.5703125" bestFit="1" customWidth="1"/>
    <col min="23" max="23" width="15.140625" bestFit="1" customWidth="1"/>
    <col min="24" max="24" width="8.85546875" style="44" bestFit="1" customWidth="1"/>
    <col min="25" max="25" width="16.140625" style="53" customWidth="1"/>
    <col min="26" max="26" width="18.28515625" bestFit="1" customWidth="1"/>
    <col min="28" max="28" width="12.5703125" bestFit="1" customWidth="1"/>
    <col min="30" max="30" width="35.42578125" hidden="1" customWidth="1"/>
    <col min="31" max="31" width="13.42578125" customWidth="1"/>
    <col min="32" max="32" width="57" bestFit="1" customWidth="1"/>
  </cols>
  <sheetData>
    <row r="1" spans="1:32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Q1" s="41"/>
      <c r="R1" s="41"/>
      <c r="S1" s="41"/>
      <c r="U1" s="41"/>
      <c r="V1" s="41"/>
      <c r="W1" s="41"/>
      <c r="AA1" s="41"/>
      <c r="AB1" s="41"/>
    </row>
    <row r="2" spans="1:32" s="4" customFormat="1" ht="36.75" customHeight="1">
      <c r="A2" s="36" t="s">
        <v>8</v>
      </c>
      <c r="B2" s="61" t="s">
        <v>9</v>
      </c>
      <c r="C2" s="36" t="s">
        <v>10</v>
      </c>
      <c r="D2" s="36" t="s">
        <v>11</v>
      </c>
      <c r="E2" s="36" t="s">
        <v>12</v>
      </c>
      <c r="F2" s="36" t="s">
        <v>13</v>
      </c>
      <c r="G2" s="36" t="s">
        <v>14</v>
      </c>
      <c r="H2" s="36" t="s">
        <v>15</v>
      </c>
      <c r="I2" s="36" t="s">
        <v>16</v>
      </c>
      <c r="J2" s="36" t="s">
        <v>17</v>
      </c>
      <c r="K2" s="36" t="s">
        <v>18</v>
      </c>
      <c r="L2" s="36" t="s">
        <v>19</v>
      </c>
      <c r="M2" s="36" t="s">
        <v>20</v>
      </c>
      <c r="N2" s="36" t="s">
        <v>21</v>
      </c>
      <c r="O2" s="36" t="s">
        <v>22</v>
      </c>
      <c r="P2" s="36" t="s">
        <v>23</v>
      </c>
      <c r="Q2" s="36" t="s">
        <v>24</v>
      </c>
      <c r="R2" s="36" t="s">
        <v>25</v>
      </c>
      <c r="S2" s="36" t="s">
        <v>26</v>
      </c>
      <c r="T2" s="54" t="s">
        <v>27</v>
      </c>
      <c r="U2" s="36" t="s">
        <v>28</v>
      </c>
      <c r="V2" s="36" t="s">
        <v>29</v>
      </c>
      <c r="W2" s="36" t="s">
        <v>30</v>
      </c>
      <c r="X2" s="56" t="s">
        <v>31</v>
      </c>
      <c r="Y2" s="54" t="s">
        <v>32</v>
      </c>
      <c r="Z2" s="42" t="s">
        <v>33</v>
      </c>
      <c r="AA2" s="36" t="s">
        <v>34</v>
      </c>
      <c r="AB2" s="36" t="s">
        <v>35</v>
      </c>
      <c r="AC2" s="42" t="s">
        <v>36</v>
      </c>
      <c r="AD2" s="42" t="s">
        <v>37</v>
      </c>
      <c r="AE2" s="36" t="s">
        <v>38</v>
      </c>
      <c r="AF2" s="42" t="s">
        <v>39</v>
      </c>
    </row>
    <row r="3" spans="1:32" ht="15.75" hidden="1">
      <c r="A3" s="1" t="s">
        <v>40</v>
      </c>
      <c r="B3" s="1" t="s">
        <v>41</v>
      </c>
      <c r="C3" s="1">
        <v>11625</v>
      </c>
      <c r="D3" s="2">
        <v>43784</v>
      </c>
      <c r="E3" s="1" t="s">
        <v>42</v>
      </c>
      <c r="F3" s="1">
        <v>2052</v>
      </c>
      <c r="G3" s="1">
        <v>911182926</v>
      </c>
      <c r="H3" s="104">
        <v>43813</v>
      </c>
      <c r="I3" s="105">
        <v>43826</v>
      </c>
      <c r="J3" s="1" t="s">
        <v>43</v>
      </c>
      <c r="K3" s="1">
        <v>36307136</v>
      </c>
      <c r="L3" s="1">
        <v>3125503300</v>
      </c>
      <c r="M3" s="1">
        <v>14447</v>
      </c>
      <c r="N3" s="1" t="s">
        <v>44</v>
      </c>
      <c r="O3" s="1" t="s">
        <v>45</v>
      </c>
      <c r="P3" s="43">
        <v>2020</v>
      </c>
      <c r="Q3" s="1" t="s">
        <v>46</v>
      </c>
      <c r="R3" s="1" t="s">
        <v>47</v>
      </c>
      <c r="S3" s="1" t="s">
        <v>48</v>
      </c>
      <c r="T3" s="76">
        <v>1075257368</v>
      </c>
      <c r="U3" s="1" t="s">
        <v>49</v>
      </c>
      <c r="V3" s="3">
        <v>39519684</v>
      </c>
      <c r="W3" s="3">
        <v>36620784</v>
      </c>
      <c r="X3" s="46">
        <v>7.33</v>
      </c>
      <c r="Y3" s="55" t="s">
        <v>7</v>
      </c>
      <c r="Z3" s="82">
        <v>43839</v>
      </c>
      <c r="AA3" s="83" t="s">
        <v>50</v>
      </c>
      <c r="AB3" s="74" t="s">
        <v>51</v>
      </c>
      <c r="AC3" s="82">
        <v>43840</v>
      </c>
      <c r="AD3" s="40" t="s">
        <v>52</v>
      </c>
      <c r="AE3" s="1" t="s">
        <v>0</v>
      </c>
      <c r="AF3" s="1" t="s">
        <v>53</v>
      </c>
    </row>
    <row r="4" spans="1:32" ht="15.75" hidden="1">
      <c r="A4" s="1" t="s">
        <v>40</v>
      </c>
      <c r="B4" s="1" t="s">
        <v>41</v>
      </c>
      <c r="C4" s="1">
        <v>11803</v>
      </c>
      <c r="D4" s="2">
        <v>43812</v>
      </c>
      <c r="E4" s="1" t="s">
        <v>42</v>
      </c>
      <c r="F4" s="1">
        <v>2055</v>
      </c>
      <c r="G4" s="1">
        <v>1381001782</v>
      </c>
      <c r="H4" s="104">
        <v>43822</v>
      </c>
      <c r="I4" s="105">
        <v>43826</v>
      </c>
      <c r="J4" s="1" t="s">
        <v>54</v>
      </c>
      <c r="K4" s="1">
        <v>36069981</v>
      </c>
      <c r="L4" s="1">
        <v>3185398961</v>
      </c>
      <c r="M4" s="1">
        <v>14533</v>
      </c>
      <c r="N4" s="1" t="s">
        <v>55</v>
      </c>
      <c r="O4" s="1" t="s">
        <v>56</v>
      </c>
      <c r="P4" s="43">
        <v>2020</v>
      </c>
      <c r="Q4" s="1" t="s">
        <v>57</v>
      </c>
      <c r="R4" s="1" t="s">
        <v>58</v>
      </c>
      <c r="S4" s="1" t="s">
        <v>59</v>
      </c>
      <c r="T4" s="76">
        <v>1016021528</v>
      </c>
      <c r="U4" s="1" t="s">
        <v>60</v>
      </c>
      <c r="V4" s="3">
        <v>67708664</v>
      </c>
      <c r="W4" s="3">
        <v>62118038</v>
      </c>
      <c r="X4" s="1">
        <v>8.25</v>
      </c>
      <c r="Y4" s="1" t="s">
        <v>7</v>
      </c>
      <c r="Z4" s="82">
        <v>43838</v>
      </c>
      <c r="AA4" s="83" t="s">
        <v>61</v>
      </c>
      <c r="AB4" s="74" t="s">
        <v>51</v>
      </c>
      <c r="AC4" s="82">
        <v>43840</v>
      </c>
      <c r="AD4" s="40">
        <v>43838</v>
      </c>
      <c r="AE4" s="1" t="s">
        <v>0</v>
      </c>
      <c r="AF4" s="1" t="s">
        <v>53</v>
      </c>
    </row>
    <row r="5" spans="1:32" ht="15.75" hidden="1">
      <c r="A5" s="1" t="s">
        <v>40</v>
      </c>
      <c r="B5" s="1" t="s">
        <v>41</v>
      </c>
      <c r="C5" s="1">
        <v>11650</v>
      </c>
      <c r="D5" s="2">
        <v>43794</v>
      </c>
      <c r="E5" s="1" t="s">
        <v>42</v>
      </c>
      <c r="F5" s="1">
        <v>2057</v>
      </c>
      <c r="G5" s="1">
        <v>9111184597</v>
      </c>
      <c r="H5" s="104">
        <v>43827</v>
      </c>
      <c r="I5" s="105">
        <v>43827</v>
      </c>
      <c r="J5" s="1" t="s">
        <v>62</v>
      </c>
      <c r="K5" s="1">
        <v>7684102</v>
      </c>
      <c r="L5" s="1">
        <v>3178075205</v>
      </c>
      <c r="M5" s="1">
        <v>14546</v>
      </c>
      <c r="N5" s="1" t="s">
        <v>63</v>
      </c>
      <c r="O5" s="1" t="s">
        <v>64</v>
      </c>
      <c r="P5" s="43">
        <v>2020</v>
      </c>
      <c r="Q5" s="1" t="s">
        <v>65</v>
      </c>
      <c r="R5" s="1" t="s">
        <v>66</v>
      </c>
      <c r="S5" s="1" t="s">
        <v>67</v>
      </c>
      <c r="T5" s="74">
        <v>1075295828</v>
      </c>
      <c r="U5" s="1" t="s">
        <v>49</v>
      </c>
      <c r="V5" s="3">
        <v>33307086</v>
      </c>
      <c r="W5" s="3">
        <v>30824793</v>
      </c>
      <c r="X5" s="1">
        <v>7.45</v>
      </c>
      <c r="Y5" s="1" t="s">
        <v>7</v>
      </c>
      <c r="Z5" s="82">
        <v>43838</v>
      </c>
      <c r="AA5" s="85" t="s">
        <v>68</v>
      </c>
      <c r="AB5" s="74" t="s">
        <v>51</v>
      </c>
      <c r="AC5" s="82">
        <v>43840</v>
      </c>
      <c r="AD5" s="40">
        <v>43838</v>
      </c>
      <c r="AE5" s="1" t="s">
        <v>0</v>
      </c>
      <c r="AF5" s="1" t="s">
        <v>53</v>
      </c>
    </row>
    <row r="6" spans="1:32" ht="15.75" hidden="1">
      <c r="A6" s="1" t="s">
        <v>40</v>
      </c>
      <c r="B6" s="1" t="s">
        <v>41</v>
      </c>
      <c r="C6" s="1">
        <v>11661</v>
      </c>
      <c r="D6" s="2">
        <v>43795</v>
      </c>
      <c r="E6" s="1" t="s">
        <v>69</v>
      </c>
      <c r="F6" s="1">
        <v>2020</v>
      </c>
      <c r="G6" s="1">
        <v>9111184458</v>
      </c>
      <c r="H6" s="104">
        <v>43829</v>
      </c>
      <c r="I6" s="105">
        <v>43829</v>
      </c>
      <c r="J6" s="1" t="s">
        <v>70</v>
      </c>
      <c r="K6" s="1">
        <v>17610836</v>
      </c>
      <c r="L6" s="1">
        <v>3208727269</v>
      </c>
      <c r="M6" s="1">
        <v>14550</v>
      </c>
      <c r="N6" s="1" t="s">
        <v>71</v>
      </c>
      <c r="O6" s="1" t="s">
        <v>72</v>
      </c>
      <c r="P6" s="43">
        <v>2020</v>
      </c>
      <c r="Q6" s="1" t="s">
        <v>73</v>
      </c>
      <c r="R6" s="1" t="s">
        <v>74</v>
      </c>
      <c r="S6" s="1" t="s">
        <v>75</v>
      </c>
      <c r="T6" s="76">
        <v>1115793927</v>
      </c>
      <c r="U6" s="1" t="s">
        <v>76</v>
      </c>
      <c r="V6" s="3">
        <v>42984252</v>
      </c>
      <c r="W6" s="3">
        <v>39395376</v>
      </c>
      <c r="X6" s="46">
        <v>8.34</v>
      </c>
      <c r="Y6" s="55" t="s">
        <v>7</v>
      </c>
      <c r="Z6" s="82">
        <v>43860</v>
      </c>
      <c r="AA6" s="73" t="s">
        <v>77</v>
      </c>
      <c r="AB6" s="74" t="s">
        <v>78</v>
      </c>
      <c r="AC6" s="82">
        <v>43872</v>
      </c>
      <c r="AD6" s="46" t="s">
        <v>79</v>
      </c>
      <c r="AE6" s="1" t="s">
        <v>0</v>
      </c>
      <c r="AF6" s="1" t="s">
        <v>53</v>
      </c>
    </row>
    <row r="7" spans="1:32" ht="15.75">
      <c r="A7" s="1" t="s">
        <v>40</v>
      </c>
      <c r="B7" s="1" t="s">
        <v>41</v>
      </c>
      <c r="C7" s="1">
        <v>11752</v>
      </c>
      <c r="D7" s="2">
        <v>43805</v>
      </c>
      <c r="E7" s="1" t="s">
        <v>80</v>
      </c>
      <c r="F7" s="1">
        <v>2023</v>
      </c>
      <c r="G7" s="1">
        <v>1381000588</v>
      </c>
      <c r="H7" s="104">
        <v>43823</v>
      </c>
      <c r="I7" s="105">
        <v>43826</v>
      </c>
      <c r="J7" s="88" t="s">
        <v>81</v>
      </c>
      <c r="K7" s="1">
        <v>36114520</v>
      </c>
      <c r="L7" s="1">
        <v>3219003581</v>
      </c>
      <c r="M7" s="1">
        <v>14531</v>
      </c>
      <c r="N7" s="1" t="s">
        <v>82</v>
      </c>
      <c r="O7" s="1" t="s">
        <v>83</v>
      </c>
      <c r="P7" s="43">
        <v>2020</v>
      </c>
      <c r="Q7" s="1" t="s">
        <v>84</v>
      </c>
      <c r="R7" s="1" t="s">
        <v>85</v>
      </c>
      <c r="S7" s="1" t="s">
        <v>86</v>
      </c>
      <c r="T7" s="74">
        <v>1084896031</v>
      </c>
      <c r="U7" s="1" t="s">
        <v>49</v>
      </c>
      <c r="V7" s="3">
        <v>42519684</v>
      </c>
      <c r="W7" s="3">
        <v>38880515</v>
      </c>
      <c r="X7" s="46">
        <v>8.5500000000000007</v>
      </c>
      <c r="Y7" s="55" t="s">
        <v>6</v>
      </c>
      <c r="Z7" s="82"/>
      <c r="AA7" s="83"/>
      <c r="AB7" s="74"/>
      <c r="AC7" s="74"/>
      <c r="AD7" s="1"/>
      <c r="AE7" s="1" t="s">
        <v>0</v>
      </c>
      <c r="AF7" s="1" t="s">
        <v>87</v>
      </c>
    </row>
    <row r="8" spans="1:32" ht="15.75" hidden="1">
      <c r="A8" s="1" t="s">
        <v>40</v>
      </c>
      <c r="B8" s="1" t="s">
        <v>41</v>
      </c>
      <c r="C8" s="1">
        <v>11799</v>
      </c>
      <c r="D8" s="2">
        <v>43811</v>
      </c>
      <c r="E8" s="1" t="s">
        <v>80</v>
      </c>
      <c r="F8" s="1">
        <v>2024</v>
      </c>
      <c r="G8" s="1">
        <v>1381001547</v>
      </c>
      <c r="H8" s="104">
        <v>43829</v>
      </c>
      <c r="I8" s="105">
        <v>43829</v>
      </c>
      <c r="J8" s="1" t="s">
        <v>88</v>
      </c>
      <c r="K8" s="1">
        <v>55165588</v>
      </c>
      <c r="L8" s="1">
        <v>3212151116</v>
      </c>
      <c r="M8" s="1">
        <v>14549</v>
      </c>
      <c r="N8" s="1" t="s">
        <v>89</v>
      </c>
      <c r="O8" s="1" t="s">
        <v>90</v>
      </c>
      <c r="P8" s="43">
        <v>2020</v>
      </c>
      <c r="Q8" s="1" t="s">
        <v>91</v>
      </c>
      <c r="R8" s="1" t="s">
        <v>92</v>
      </c>
      <c r="S8" s="1" t="s">
        <v>86</v>
      </c>
      <c r="T8" s="74">
        <v>1084896031</v>
      </c>
      <c r="U8" s="1" t="s">
        <v>93</v>
      </c>
      <c r="V8" s="3">
        <v>43307088</v>
      </c>
      <c r="W8" s="3">
        <v>39395376</v>
      </c>
      <c r="X8" s="46">
        <v>9.0299999999999994</v>
      </c>
      <c r="Y8" s="55" t="s">
        <v>7</v>
      </c>
      <c r="Z8" s="82">
        <v>43839</v>
      </c>
      <c r="AA8" s="85" t="s">
        <v>94</v>
      </c>
      <c r="AB8" s="74" t="s">
        <v>95</v>
      </c>
      <c r="AC8" s="82">
        <v>43843</v>
      </c>
      <c r="AD8" s="40">
        <v>43839</v>
      </c>
      <c r="AE8" s="1" t="s">
        <v>0</v>
      </c>
      <c r="AF8" s="1" t="s">
        <v>53</v>
      </c>
    </row>
    <row r="9" spans="1:32" ht="15.75" hidden="1">
      <c r="A9" s="1" t="s">
        <v>40</v>
      </c>
      <c r="B9" s="1" t="s">
        <v>41</v>
      </c>
      <c r="C9" s="1">
        <v>11640</v>
      </c>
      <c r="D9" s="2">
        <v>43789</v>
      </c>
      <c r="E9" s="1" t="s">
        <v>42</v>
      </c>
      <c r="F9" s="1">
        <v>2046</v>
      </c>
      <c r="G9" s="1">
        <v>9111184074</v>
      </c>
      <c r="H9" s="104">
        <v>43825</v>
      </c>
      <c r="I9" s="105">
        <v>43825</v>
      </c>
      <c r="J9" s="1" t="s">
        <v>96</v>
      </c>
      <c r="K9" s="1">
        <v>14443809</v>
      </c>
      <c r="L9" s="1">
        <v>3212339795</v>
      </c>
      <c r="M9" s="1">
        <v>14538</v>
      </c>
      <c r="N9" s="1" t="s">
        <v>89</v>
      </c>
      <c r="O9" s="1" t="s">
        <v>97</v>
      </c>
      <c r="P9" s="43">
        <v>2020</v>
      </c>
      <c r="Q9" s="1" t="s">
        <v>73</v>
      </c>
      <c r="R9" s="1" t="s">
        <v>74</v>
      </c>
      <c r="S9" s="1" t="s">
        <v>98</v>
      </c>
      <c r="T9" s="74">
        <v>42781944</v>
      </c>
      <c r="U9" s="1" t="s">
        <v>76</v>
      </c>
      <c r="V9" s="3">
        <v>42913384</v>
      </c>
      <c r="W9" s="3">
        <v>39395376</v>
      </c>
      <c r="X9" s="46">
        <v>8.19</v>
      </c>
      <c r="Y9" s="55" t="s">
        <v>7</v>
      </c>
      <c r="Z9" s="82">
        <v>43839</v>
      </c>
      <c r="AA9" s="85" t="s">
        <v>99</v>
      </c>
      <c r="AB9" s="74" t="s">
        <v>51</v>
      </c>
      <c r="AC9" s="82">
        <v>43843</v>
      </c>
      <c r="AD9" s="40">
        <v>43840</v>
      </c>
      <c r="AE9" s="1" t="s">
        <v>0</v>
      </c>
      <c r="AF9" s="1" t="s">
        <v>53</v>
      </c>
    </row>
    <row r="10" spans="1:32" ht="15.75" hidden="1">
      <c r="A10" s="1" t="s">
        <v>40</v>
      </c>
      <c r="B10" s="1" t="s">
        <v>41</v>
      </c>
      <c r="C10" s="1">
        <v>11484</v>
      </c>
      <c r="D10" s="2">
        <v>43762</v>
      </c>
      <c r="E10" s="1" t="s">
        <v>42</v>
      </c>
      <c r="F10" s="1">
        <v>2065</v>
      </c>
      <c r="G10" s="1">
        <v>9111179988</v>
      </c>
      <c r="H10" s="104">
        <v>43838</v>
      </c>
      <c r="I10" s="105">
        <v>43838</v>
      </c>
      <c r="J10" s="1" t="s">
        <v>100</v>
      </c>
      <c r="K10" s="1">
        <v>1032423781</v>
      </c>
      <c r="L10" s="1">
        <v>3015407389</v>
      </c>
      <c r="M10" s="1">
        <v>14571</v>
      </c>
      <c r="N10" s="1" t="s">
        <v>63</v>
      </c>
      <c r="O10" s="2" t="s">
        <v>101</v>
      </c>
      <c r="P10" s="62">
        <v>2020</v>
      </c>
      <c r="Q10" s="1" t="s">
        <v>102</v>
      </c>
      <c r="R10" s="1" t="s">
        <v>103</v>
      </c>
      <c r="S10" s="55" t="s">
        <v>104</v>
      </c>
      <c r="T10" s="74">
        <v>7725444</v>
      </c>
      <c r="U10" s="1" t="s">
        <v>49</v>
      </c>
      <c r="V10" s="3">
        <v>34047244</v>
      </c>
      <c r="W10" s="3">
        <v>30824793</v>
      </c>
      <c r="X10" s="46">
        <v>9.4600000000000009</v>
      </c>
      <c r="Y10" s="55" t="s">
        <v>7</v>
      </c>
      <c r="Z10" s="82">
        <v>43839</v>
      </c>
      <c r="AA10" s="85" t="s">
        <v>105</v>
      </c>
      <c r="AB10" s="74" t="s">
        <v>51</v>
      </c>
      <c r="AC10" s="82">
        <v>43843</v>
      </c>
      <c r="AD10" s="1"/>
      <c r="AE10" s="1" t="s">
        <v>0</v>
      </c>
      <c r="AF10" s="1" t="s">
        <v>53</v>
      </c>
    </row>
    <row r="11" spans="1:32" ht="15.75" hidden="1">
      <c r="A11" s="1" t="s">
        <v>40</v>
      </c>
      <c r="B11" s="1" t="s">
        <v>41</v>
      </c>
      <c r="C11" s="1">
        <v>11751</v>
      </c>
      <c r="D11" s="2">
        <v>43805</v>
      </c>
      <c r="E11" s="1" t="s">
        <v>42</v>
      </c>
      <c r="F11" s="1">
        <v>2041</v>
      </c>
      <c r="G11" s="1">
        <v>1381000587</v>
      </c>
      <c r="H11" s="104">
        <v>43817</v>
      </c>
      <c r="I11" s="105">
        <v>43822</v>
      </c>
      <c r="J11" s="1" t="s">
        <v>106</v>
      </c>
      <c r="K11" s="1">
        <v>96355178</v>
      </c>
      <c r="L11" s="1">
        <v>3204344392</v>
      </c>
      <c r="M11" s="1">
        <v>14486</v>
      </c>
      <c r="N11" s="1" t="s">
        <v>82</v>
      </c>
      <c r="O11" s="1" t="s">
        <v>107</v>
      </c>
      <c r="P11" s="43">
        <v>2020</v>
      </c>
      <c r="Q11" s="1" t="s">
        <v>84</v>
      </c>
      <c r="R11" s="1" t="s">
        <v>85</v>
      </c>
      <c r="S11" s="1" t="s">
        <v>108</v>
      </c>
      <c r="T11" s="74">
        <v>1075221757</v>
      </c>
      <c r="U11" s="1" t="s">
        <v>49</v>
      </c>
      <c r="V11" s="3">
        <v>41960628</v>
      </c>
      <c r="W11" s="3">
        <v>38880515</v>
      </c>
      <c r="X11" s="46">
        <v>7.34</v>
      </c>
      <c r="Y11" s="55" t="s">
        <v>7</v>
      </c>
      <c r="Z11" s="82">
        <v>43838</v>
      </c>
      <c r="AA11" s="85" t="s">
        <v>109</v>
      </c>
      <c r="AB11" s="86" t="s">
        <v>78</v>
      </c>
      <c r="AC11" s="82">
        <v>43844</v>
      </c>
      <c r="AD11" s="52"/>
      <c r="AE11" s="55" t="s">
        <v>0</v>
      </c>
      <c r="AF11" s="1" t="s">
        <v>53</v>
      </c>
    </row>
    <row r="12" spans="1:32" ht="15.75" hidden="1">
      <c r="A12" s="1" t="s">
        <v>40</v>
      </c>
      <c r="B12" s="1" t="s">
        <v>41</v>
      </c>
      <c r="C12" s="1">
        <v>11922</v>
      </c>
      <c r="D12" s="2">
        <v>43829</v>
      </c>
      <c r="E12" s="1" t="s">
        <v>42</v>
      </c>
      <c r="F12" s="1">
        <v>2061</v>
      </c>
      <c r="G12" s="1">
        <v>1381005320</v>
      </c>
      <c r="H12" s="104">
        <v>43827</v>
      </c>
      <c r="I12" s="105">
        <v>43829</v>
      </c>
      <c r="J12" s="1" t="s">
        <v>110</v>
      </c>
      <c r="K12" s="1">
        <v>36304094</v>
      </c>
      <c r="L12" s="1">
        <v>3188152668</v>
      </c>
      <c r="M12" s="1">
        <v>14551</v>
      </c>
      <c r="N12" s="1" t="s">
        <v>71</v>
      </c>
      <c r="O12" s="1" t="s">
        <v>111</v>
      </c>
      <c r="P12" s="43">
        <v>2020</v>
      </c>
      <c r="Q12" s="1" t="s">
        <v>84</v>
      </c>
      <c r="R12" s="1" t="s">
        <v>85</v>
      </c>
      <c r="S12" s="1" t="s">
        <v>112</v>
      </c>
      <c r="T12" s="74">
        <v>26585101</v>
      </c>
      <c r="U12" s="1" t="s">
        <v>76</v>
      </c>
      <c r="V12" s="3">
        <v>41724408</v>
      </c>
      <c r="W12" s="3">
        <v>39395376</v>
      </c>
      <c r="X12" s="46">
        <v>5.58</v>
      </c>
      <c r="Y12" s="55" t="s">
        <v>7</v>
      </c>
      <c r="Z12" s="82">
        <v>43840</v>
      </c>
      <c r="AA12" s="85" t="s">
        <v>113</v>
      </c>
      <c r="AB12" s="74" t="s">
        <v>51</v>
      </c>
      <c r="AC12" s="82">
        <v>43845</v>
      </c>
      <c r="AD12" s="1"/>
      <c r="AE12" s="1" t="s">
        <v>0</v>
      </c>
      <c r="AF12" s="1" t="s">
        <v>53</v>
      </c>
    </row>
    <row r="13" spans="1:32" ht="15.75" hidden="1">
      <c r="A13" s="1" t="s">
        <v>40</v>
      </c>
      <c r="B13" s="1" t="s">
        <v>41</v>
      </c>
      <c r="C13" s="1">
        <v>11875</v>
      </c>
      <c r="D13" s="2">
        <v>43825</v>
      </c>
      <c r="E13" s="1" t="s">
        <v>42</v>
      </c>
      <c r="F13" s="1">
        <v>2054</v>
      </c>
      <c r="G13" s="1">
        <v>1381004494</v>
      </c>
      <c r="H13" s="104">
        <v>43825</v>
      </c>
      <c r="I13" s="105">
        <v>43826</v>
      </c>
      <c r="J13" s="1" t="s">
        <v>114</v>
      </c>
      <c r="K13" s="1">
        <v>14258743</v>
      </c>
      <c r="L13" s="1">
        <v>3125076803</v>
      </c>
      <c r="M13" s="1">
        <v>14541</v>
      </c>
      <c r="N13" s="1" t="s">
        <v>115</v>
      </c>
      <c r="O13" s="1" t="s">
        <v>116</v>
      </c>
      <c r="P13" s="43">
        <v>2020</v>
      </c>
      <c r="Q13" s="1" t="s">
        <v>117</v>
      </c>
      <c r="R13" s="1" t="s">
        <v>118</v>
      </c>
      <c r="S13" s="1" t="s">
        <v>119</v>
      </c>
      <c r="T13" s="74">
        <v>1075220165</v>
      </c>
      <c r="U13" s="1" t="s">
        <v>49</v>
      </c>
      <c r="V13" s="3">
        <v>33700788</v>
      </c>
      <c r="W13" s="3">
        <v>30824793</v>
      </c>
      <c r="X13" s="46">
        <v>8.5299999999999994</v>
      </c>
      <c r="Y13" s="55" t="s">
        <v>7</v>
      </c>
      <c r="Z13" s="82">
        <v>43846</v>
      </c>
      <c r="AA13" s="85" t="s">
        <v>120</v>
      </c>
      <c r="AB13" s="74" t="s">
        <v>51</v>
      </c>
      <c r="AC13" s="82">
        <v>43846</v>
      </c>
      <c r="AD13" s="40">
        <v>43845</v>
      </c>
      <c r="AE13" s="1" t="s">
        <v>0</v>
      </c>
      <c r="AF13" s="1" t="s">
        <v>53</v>
      </c>
    </row>
    <row r="14" spans="1:32" ht="15.75" hidden="1">
      <c r="A14" s="1" t="s">
        <v>40</v>
      </c>
      <c r="B14" s="1" t="s">
        <v>41</v>
      </c>
      <c r="C14" s="1">
        <v>11929</v>
      </c>
      <c r="D14" s="2">
        <v>43829</v>
      </c>
      <c r="E14" s="1" t="s">
        <v>42</v>
      </c>
      <c r="F14" s="1">
        <v>2063</v>
      </c>
      <c r="G14" s="1">
        <v>1381005327</v>
      </c>
      <c r="H14" s="104">
        <v>43816</v>
      </c>
      <c r="I14" s="105">
        <v>43829</v>
      </c>
      <c r="J14" s="1" t="s">
        <v>121</v>
      </c>
      <c r="K14" s="1">
        <v>36314494</v>
      </c>
      <c r="L14" s="1">
        <v>3187305701</v>
      </c>
      <c r="M14" s="1">
        <v>14459</v>
      </c>
      <c r="N14" s="63" t="s">
        <v>115</v>
      </c>
      <c r="O14" s="63" t="s">
        <v>122</v>
      </c>
      <c r="P14" s="64">
        <v>2020</v>
      </c>
      <c r="Q14" s="63" t="s">
        <v>46</v>
      </c>
      <c r="R14" s="63" t="s">
        <v>47</v>
      </c>
      <c r="S14" s="1" t="s">
        <v>123</v>
      </c>
      <c r="T14" s="76">
        <v>7723126</v>
      </c>
      <c r="U14" s="1" t="s">
        <v>60</v>
      </c>
      <c r="V14" s="3">
        <v>33259842</v>
      </c>
      <c r="W14" s="3">
        <v>30824793</v>
      </c>
      <c r="X14" s="46">
        <v>7.32</v>
      </c>
      <c r="Y14" s="55" t="s">
        <v>7</v>
      </c>
      <c r="Z14" s="82">
        <v>43845</v>
      </c>
      <c r="AA14" s="102" t="s">
        <v>124</v>
      </c>
      <c r="AB14" s="74" t="s">
        <v>51</v>
      </c>
      <c r="AC14" s="82">
        <v>43846</v>
      </c>
      <c r="AD14" s="1"/>
      <c r="AE14" s="1" t="s">
        <v>0</v>
      </c>
      <c r="AF14" s="1" t="s">
        <v>53</v>
      </c>
    </row>
    <row r="15" spans="1:32" ht="15.75" hidden="1">
      <c r="A15" s="1" t="s">
        <v>40</v>
      </c>
      <c r="B15" s="1" t="s">
        <v>41</v>
      </c>
      <c r="C15" s="1">
        <v>11813</v>
      </c>
      <c r="D15" s="2">
        <v>43812</v>
      </c>
      <c r="E15" s="1" t="s">
        <v>42</v>
      </c>
      <c r="F15" s="1">
        <v>2056</v>
      </c>
      <c r="G15" s="1">
        <v>1381001792</v>
      </c>
      <c r="H15" s="104">
        <v>43825</v>
      </c>
      <c r="I15" s="105">
        <v>43827</v>
      </c>
      <c r="J15" s="1" t="s">
        <v>125</v>
      </c>
      <c r="K15" s="1">
        <v>12197633</v>
      </c>
      <c r="L15" s="1">
        <v>3016646625</v>
      </c>
      <c r="M15" s="1">
        <v>14545</v>
      </c>
      <c r="N15" s="1" t="s">
        <v>55</v>
      </c>
      <c r="O15" s="1" t="s">
        <v>126</v>
      </c>
      <c r="P15" s="43">
        <v>2020</v>
      </c>
      <c r="Q15" s="1" t="s">
        <v>127</v>
      </c>
      <c r="R15" s="1" t="s">
        <v>128</v>
      </c>
      <c r="S15" s="1" t="s">
        <v>123</v>
      </c>
      <c r="T15" s="76">
        <v>7723126</v>
      </c>
      <c r="U15" s="1" t="s">
        <v>129</v>
      </c>
      <c r="V15" s="3">
        <v>67708664</v>
      </c>
      <c r="W15" s="3">
        <v>62118038</v>
      </c>
      <c r="X15" s="46">
        <v>8.25</v>
      </c>
      <c r="Y15" s="55" t="s">
        <v>7</v>
      </c>
      <c r="Z15" s="82">
        <v>43843</v>
      </c>
      <c r="AA15" s="85" t="s">
        <v>130</v>
      </c>
      <c r="AB15" s="74" t="s">
        <v>51</v>
      </c>
      <c r="AC15" s="82">
        <v>43847</v>
      </c>
      <c r="AD15" s="1"/>
      <c r="AE15" s="1" t="s">
        <v>0</v>
      </c>
      <c r="AF15" s="1" t="s">
        <v>53</v>
      </c>
    </row>
    <row r="16" spans="1:32" ht="15.75" hidden="1">
      <c r="A16" s="1" t="s">
        <v>40</v>
      </c>
      <c r="B16" s="1" t="s">
        <v>41</v>
      </c>
      <c r="C16" s="1">
        <v>11920</v>
      </c>
      <c r="D16" s="2">
        <v>43829</v>
      </c>
      <c r="E16" s="1" t="s">
        <v>69</v>
      </c>
      <c r="F16" s="1">
        <v>2019</v>
      </c>
      <c r="G16" s="1">
        <v>1381005338</v>
      </c>
      <c r="H16" s="104">
        <v>43829</v>
      </c>
      <c r="I16" s="105">
        <v>43829</v>
      </c>
      <c r="J16" s="1" t="s">
        <v>131</v>
      </c>
      <c r="K16" s="1">
        <v>80123366</v>
      </c>
      <c r="L16" s="1">
        <v>3205371109</v>
      </c>
      <c r="M16" s="1">
        <v>14548</v>
      </c>
      <c r="N16" s="1" t="s">
        <v>132</v>
      </c>
      <c r="O16" s="1" t="s">
        <v>133</v>
      </c>
      <c r="P16" s="43">
        <v>2020</v>
      </c>
      <c r="Q16" s="1" t="s">
        <v>65</v>
      </c>
      <c r="R16" s="1" t="s">
        <v>66</v>
      </c>
      <c r="S16" s="1" t="s">
        <v>134</v>
      </c>
      <c r="T16" s="75">
        <v>830001133</v>
      </c>
      <c r="U16" s="1" t="s">
        <v>134</v>
      </c>
      <c r="V16" s="3">
        <v>96370080</v>
      </c>
      <c r="W16" s="3">
        <v>87685974</v>
      </c>
      <c r="X16" s="46">
        <v>9.01</v>
      </c>
      <c r="Y16" s="55" t="s">
        <v>7</v>
      </c>
      <c r="Z16" s="82">
        <v>43844</v>
      </c>
      <c r="AA16" s="85" t="s">
        <v>135</v>
      </c>
      <c r="AB16" s="74" t="s">
        <v>51</v>
      </c>
      <c r="AC16" s="87">
        <v>43848</v>
      </c>
      <c r="AD16" s="1" t="s">
        <v>136</v>
      </c>
      <c r="AE16" s="1" t="s">
        <v>2</v>
      </c>
      <c r="AF16" s="1" t="s">
        <v>53</v>
      </c>
    </row>
    <row r="17" spans="1:33" ht="15.75">
      <c r="A17" s="1" t="s">
        <v>40</v>
      </c>
      <c r="B17" s="1" t="s">
        <v>41</v>
      </c>
      <c r="C17" s="1">
        <v>11533</v>
      </c>
      <c r="D17" s="2">
        <v>43766</v>
      </c>
      <c r="E17" s="1" t="s">
        <v>42</v>
      </c>
      <c r="F17" s="1">
        <v>2058</v>
      </c>
      <c r="G17" s="1">
        <v>9111180567</v>
      </c>
      <c r="H17" s="104">
        <v>43829</v>
      </c>
      <c r="I17" s="105">
        <v>43829</v>
      </c>
      <c r="J17" s="63" t="s">
        <v>137</v>
      </c>
      <c r="K17" s="1">
        <v>18009827</v>
      </c>
      <c r="L17" s="1">
        <v>3168268694</v>
      </c>
      <c r="M17" s="1">
        <v>14308</v>
      </c>
      <c r="N17" s="1" t="s">
        <v>138</v>
      </c>
      <c r="O17" s="1" t="s">
        <v>139</v>
      </c>
      <c r="P17" s="43">
        <v>2020</v>
      </c>
      <c r="Q17" s="1" t="s">
        <v>140</v>
      </c>
      <c r="R17" s="1" t="s">
        <v>141</v>
      </c>
      <c r="S17" s="1" t="s">
        <v>142</v>
      </c>
      <c r="T17" s="75">
        <v>35420451</v>
      </c>
      <c r="U17" s="1" t="s">
        <v>143</v>
      </c>
      <c r="V17" s="3">
        <v>81801904</v>
      </c>
      <c r="W17" s="3">
        <v>78354921</v>
      </c>
      <c r="X17" s="46">
        <v>4.21</v>
      </c>
      <c r="Y17" s="55" t="s">
        <v>7</v>
      </c>
      <c r="Z17" s="82">
        <v>43878</v>
      </c>
      <c r="AA17" s="73" t="s">
        <v>144</v>
      </c>
      <c r="AB17" s="74" t="s">
        <v>145</v>
      </c>
      <c r="AC17" s="74"/>
      <c r="AD17" s="1"/>
      <c r="AE17" s="1" t="s">
        <v>1</v>
      </c>
      <c r="AF17" s="1" t="s">
        <v>87</v>
      </c>
    </row>
    <row r="18" spans="1:33" ht="15.75" hidden="1">
      <c r="A18" s="1" t="s">
        <v>40</v>
      </c>
      <c r="B18" s="1" t="s">
        <v>41</v>
      </c>
      <c r="C18" s="1">
        <v>11792</v>
      </c>
      <c r="D18" s="2">
        <v>43811</v>
      </c>
      <c r="E18" s="1" t="s">
        <v>42</v>
      </c>
      <c r="F18" s="1">
        <v>2060</v>
      </c>
      <c r="G18" s="1">
        <v>1381001443</v>
      </c>
      <c r="H18" s="104">
        <v>43827</v>
      </c>
      <c r="I18" s="105">
        <v>43829</v>
      </c>
      <c r="J18" s="1" t="s">
        <v>146</v>
      </c>
      <c r="K18" s="1">
        <v>1124851126</v>
      </c>
      <c r="L18" s="1">
        <v>3106892136</v>
      </c>
      <c r="M18" s="1">
        <v>14547</v>
      </c>
      <c r="N18" s="1" t="s">
        <v>89</v>
      </c>
      <c r="O18" s="1" t="s">
        <v>147</v>
      </c>
      <c r="P18" s="43">
        <v>2020</v>
      </c>
      <c r="Q18" s="1" t="s">
        <v>91</v>
      </c>
      <c r="R18" s="1" t="s">
        <v>92</v>
      </c>
      <c r="S18" s="1" t="s">
        <v>59</v>
      </c>
      <c r="T18" s="76">
        <v>1016021528</v>
      </c>
      <c r="U18" s="1" t="s">
        <v>60</v>
      </c>
      <c r="V18" s="3">
        <v>42511812</v>
      </c>
      <c r="W18" s="3">
        <v>39395376</v>
      </c>
      <c r="X18" s="46">
        <v>7.33</v>
      </c>
      <c r="Y18" s="55" t="s">
        <v>7</v>
      </c>
      <c r="Z18" s="87">
        <v>43839</v>
      </c>
      <c r="AA18" s="85" t="s">
        <v>148</v>
      </c>
      <c r="AB18" s="74" t="s">
        <v>51</v>
      </c>
      <c r="AC18" s="82">
        <v>43848</v>
      </c>
      <c r="AD18" s="1"/>
      <c r="AE18" s="1" t="s">
        <v>0</v>
      </c>
      <c r="AF18" s="1" t="s">
        <v>53</v>
      </c>
    </row>
    <row r="19" spans="1:33" ht="15.75" hidden="1">
      <c r="A19" s="1" t="s">
        <v>40</v>
      </c>
      <c r="B19" s="1" t="s">
        <v>41</v>
      </c>
      <c r="C19" s="1">
        <v>11800</v>
      </c>
      <c r="D19" s="2">
        <v>43811</v>
      </c>
      <c r="E19" s="1" t="s">
        <v>42</v>
      </c>
      <c r="F19" s="1">
        <v>2062</v>
      </c>
      <c r="G19" s="1">
        <v>1381001548</v>
      </c>
      <c r="H19" s="104">
        <v>43823</v>
      </c>
      <c r="I19" s="105">
        <v>43829</v>
      </c>
      <c r="J19" s="1" t="s">
        <v>149</v>
      </c>
      <c r="K19" s="1">
        <v>7702579</v>
      </c>
      <c r="L19" s="1">
        <v>3134411553</v>
      </c>
      <c r="M19" s="1">
        <v>14534</v>
      </c>
      <c r="N19" s="1" t="s">
        <v>89</v>
      </c>
      <c r="O19" s="1" t="s">
        <v>150</v>
      </c>
      <c r="P19" s="43">
        <v>2020</v>
      </c>
      <c r="Q19" s="1" t="s">
        <v>46</v>
      </c>
      <c r="R19" s="1" t="s">
        <v>47</v>
      </c>
      <c r="S19" s="1" t="s">
        <v>123</v>
      </c>
      <c r="T19" s="76">
        <v>7723126</v>
      </c>
      <c r="U19" s="1" t="s">
        <v>151</v>
      </c>
      <c r="V19" s="3">
        <v>42913384</v>
      </c>
      <c r="W19" s="3">
        <v>39395376</v>
      </c>
      <c r="X19" s="46">
        <v>8.19</v>
      </c>
      <c r="Y19" s="55" t="s">
        <v>7</v>
      </c>
      <c r="Z19" s="82">
        <v>43846</v>
      </c>
      <c r="AA19" s="85" t="s">
        <v>152</v>
      </c>
      <c r="AB19" s="74" t="s">
        <v>51</v>
      </c>
      <c r="AC19" s="82">
        <v>43851</v>
      </c>
      <c r="AD19" s="1"/>
      <c r="AE19" s="1" t="s">
        <v>0</v>
      </c>
      <c r="AF19" s="1" t="s">
        <v>53</v>
      </c>
    </row>
    <row r="20" spans="1:33" ht="15.75" hidden="1">
      <c r="A20" s="1" t="s">
        <v>40</v>
      </c>
      <c r="B20" s="1" t="s">
        <v>41</v>
      </c>
      <c r="C20" s="1">
        <v>11892</v>
      </c>
      <c r="D20" s="2">
        <v>43825</v>
      </c>
      <c r="E20" s="1" t="s">
        <v>42</v>
      </c>
      <c r="F20" s="1">
        <v>2074</v>
      </c>
      <c r="G20" s="1">
        <v>1381004684</v>
      </c>
      <c r="H20" s="104">
        <v>43850</v>
      </c>
      <c r="I20" s="105">
        <v>43848</v>
      </c>
      <c r="J20" s="1" t="s">
        <v>153</v>
      </c>
      <c r="K20" s="1">
        <v>20381409</v>
      </c>
      <c r="L20" s="1">
        <v>3208592812</v>
      </c>
      <c r="M20" s="1">
        <v>14616</v>
      </c>
      <c r="N20" s="1" t="s">
        <v>63</v>
      </c>
      <c r="O20" s="1" t="s">
        <v>154</v>
      </c>
      <c r="P20" s="62">
        <v>2020</v>
      </c>
      <c r="Q20" s="1" t="s">
        <v>91</v>
      </c>
      <c r="R20" s="1" t="s">
        <v>92</v>
      </c>
      <c r="S20" s="1" t="s">
        <v>112</v>
      </c>
      <c r="T20" s="74">
        <v>26585101</v>
      </c>
      <c r="U20" s="1" t="s">
        <v>155</v>
      </c>
      <c r="V20" s="3">
        <v>31574804</v>
      </c>
      <c r="W20" s="3">
        <v>30824793</v>
      </c>
      <c r="X20" s="1">
        <v>2.37</v>
      </c>
      <c r="Y20" s="55" t="s">
        <v>7</v>
      </c>
      <c r="Z20" s="82">
        <v>43851</v>
      </c>
      <c r="AA20" s="85" t="s">
        <v>156</v>
      </c>
      <c r="AB20" s="74" t="s">
        <v>51</v>
      </c>
      <c r="AC20" s="82">
        <v>43851</v>
      </c>
      <c r="AD20" s="1"/>
      <c r="AE20" s="1" t="s">
        <v>0</v>
      </c>
      <c r="AF20" s="1" t="s">
        <v>157</v>
      </c>
    </row>
    <row r="21" spans="1:33" ht="15.75" hidden="1">
      <c r="A21" s="1" t="s">
        <v>40</v>
      </c>
      <c r="B21" s="1" t="s">
        <v>41</v>
      </c>
      <c r="C21" s="1">
        <v>11630</v>
      </c>
      <c r="D21" s="2">
        <v>43789</v>
      </c>
      <c r="E21" s="1" t="s">
        <v>42</v>
      </c>
      <c r="F21" s="1">
        <v>2024</v>
      </c>
      <c r="G21" s="1">
        <v>9111184064</v>
      </c>
      <c r="H21" s="104">
        <v>43815</v>
      </c>
      <c r="I21" s="105">
        <v>43816</v>
      </c>
      <c r="J21" s="1" t="s">
        <v>158</v>
      </c>
      <c r="K21" s="1">
        <v>1075286990</v>
      </c>
      <c r="L21" s="1">
        <v>3214410103</v>
      </c>
      <c r="M21" s="1">
        <v>14448</v>
      </c>
      <c r="N21" s="1" t="s">
        <v>159</v>
      </c>
      <c r="O21" s="1" t="s">
        <v>160</v>
      </c>
      <c r="P21" s="43">
        <v>2020</v>
      </c>
      <c r="Q21" s="1" t="s">
        <v>91</v>
      </c>
      <c r="R21" s="1" t="s">
        <v>92</v>
      </c>
      <c r="S21" s="1" t="s">
        <v>161</v>
      </c>
      <c r="T21" s="74">
        <v>7687063</v>
      </c>
      <c r="U21" s="1" t="s">
        <v>49</v>
      </c>
      <c r="V21" s="3">
        <v>38400788</v>
      </c>
      <c r="W21" s="3">
        <v>36620784</v>
      </c>
      <c r="X21" s="46">
        <v>4.63</v>
      </c>
      <c r="Y21" s="55" t="s">
        <v>7</v>
      </c>
      <c r="Z21" s="82">
        <v>43850</v>
      </c>
      <c r="AA21" s="85" t="s">
        <v>162</v>
      </c>
      <c r="AB21" s="74" t="s">
        <v>51</v>
      </c>
      <c r="AC21" s="82">
        <v>43852</v>
      </c>
      <c r="AD21" s="1" t="s">
        <v>163</v>
      </c>
      <c r="AE21" s="1" t="s">
        <v>0</v>
      </c>
      <c r="AF21" s="1" t="s">
        <v>53</v>
      </c>
    </row>
    <row r="22" spans="1:33" ht="15.75" hidden="1">
      <c r="A22" s="63" t="s">
        <v>40</v>
      </c>
      <c r="B22" s="63" t="s">
        <v>41</v>
      </c>
      <c r="C22" s="63">
        <v>11401</v>
      </c>
      <c r="D22" s="70">
        <v>43738</v>
      </c>
      <c r="E22" s="63" t="s">
        <v>42</v>
      </c>
      <c r="F22" s="63">
        <v>2067</v>
      </c>
      <c r="G22" s="63">
        <v>9111177589</v>
      </c>
      <c r="H22" s="104">
        <v>43838</v>
      </c>
      <c r="I22" s="105">
        <v>43844</v>
      </c>
      <c r="J22" s="63" t="s">
        <v>164</v>
      </c>
      <c r="K22" s="63">
        <v>1022094719</v>
      </c>
      <c r="L22" s="63">
        <v>3135279007</v>
      </c>
      <c r="M22" s="63">
        <v>14572</v>
      </c>
      <c r="N22" s="63" t="s">
        <v>165</v>
      </c>
      <c r="O22" s="63" t="s">
        <v>166</v>
      </c>
      <c r="P22" s="71">
        <v>2020</v>
      </c>
      <c r="Q22" s="63" t="s">
        <v>46</v>
      </c>
      <c r="R22" s="63" t="s">
        <v>47</v>
      </c>
      <c r="S22" s="63" t="s">
        <v>59</v>
      </c>
      <c r="T22" s="76">
        <v>1016021528</v>
      </c>
      <c r="U22" s="1" t="s">
        <v>76</v>
      </c>
      <c r="V22" s="3">
        <v>37787400</v>
      </c>
      <c r="W22" s="3">
        <v>35676516</v>
      </c>
      <c r="X22" s="1">
        <v>5.58</v>
      </c>
      <c r="Y22" s="55" t="s">
        <v>7</v>
      </c>
      <c r="Z22" s="82">
        <v>43850</v>
      </c>
      <c r="AA22" s="85" t="s">
        <v>167</v>
      </c>
      <c r="AB22" s="74" t="s">
        <v>51</v>
      </c>
      <c r="AC22" s="82">
        <v>43852</v>
      </c>
      <c r="AD22" s="1"/>
      <c r="AE22" s="1" t="s">
        <v>0</v>
      </c>
      <c r="AF22" s="1" t="s">
        <v>168</v>
      </c>
      <c r="AG22" s="60"/>
    </row>
    <row r="23" spans="1:33" ht="15.75" hidden="1">
      <c r="A23" s="1" t="s">
        <v>40</v>
      </c>
      <c r="B23" s="1" t="s">
        <v>41</v>
      </c>
      <c r="C23" s="1">
        <v>11653</v>
      </c>
      <c r="D23" s="2">
        <v>43794</v>
      </c>
      <c r="E23" s="1" t="s">
        <v>42</v>
      </c>
      <c r="F23" s="1">
        <v>2073</v>
      </c>
      <c r="G23" s="1">
        <v>9111184600</v>
      </c>
      <c r="H23" s="104">
        <v>43848</v>
      </c>
      <c r="I23" s="105">
        <v>43848</v>
      </c>
      <c r="J23" s="1" t="s">
        <v>169</v>
      </c>
      <c r="K23" s="1">
        <v>79054761</v>
      </c>
      <c r="L23" s="1">
        <v>3184025396</v>
      </c>
      <c r="M23" s="1">
        <v>14612</v>
      </c>
      <c r="N23" s="1" t="s">
        <v>63</v>
      </c>
      <c r="O23" s="1" t="s">
        <v>170</v>
      </c>
      <c r="P23" s="62">
        <v>2020</v>
      </c>
      <c r="Q23" s="1" t="s">
        <v>102</v>
      </c>
      <c r="R23" s="1" t="s">
        <v>103</v>
      </c>
      <c r="S23" s="1" t="s">
        <v>161</v>
      </c>
      <c r="T23" s="74">
        <v>7687063</v>
      </c>
      <c r="U23" s="1" t="s">
        <v>49</v>
      </c>
      <c r="V23" s="3">
        <v>31440944</v>
      </c>
      <c r="W23" s="3">
        <v>30824793</v>
      </c>
      <c r="X23" s="65">
        <v>1.95</v>
      </c>
      <c r="Y23" s="66" t="s">
        <v>7</v>
      </c>
      <c r="Z23" s="82">
        <v>43851</v>
      </c>
      <c r="AA23" s="85" t="s">
        <v>171</v>
      </c>
      <c r="AB23" s="84" t="s">
        <v>51</v>
      </c>
      <c r="AC23" s="89">
        <v>43852</v>
      </c>
      <c r="AE23" s="65" t="s">
        <v>0</v>
      </c>
      <c r="AF23" s="1" t="s">
        <v>172</v>
      </c>
    </row>
    <row r="24" spans="1:33" ht="15.75" hidden="1">
      <c r="A24" s="1" t="s">
        <v>40</v>
      </c>
      <c r="B24" s="1" t="s">
        <v>41</v>
      </c>
      <c r="C24" s="1">
        <v>11220</v>
      </c>
      <c r="D24" s="2">
        <v>43706</v>
      </c>
      <c r="E24" s="1" t="s">
        <v>69</v>
      </c>
      <c r="F24" s="1">
        <v>2016</v>
      </c>
      <c r="G24" s="1">
        <v>9111173165</v>
      </c>
      <c r="H24" s="106">
        <v>43823</v>
      </c>
      <c r="I24" s="105">
        <v>43823</v>
      </c>
      <c r="J24" s="1" t="s">
        <v>173</v>
      </c>
      <c r="K24" s="1">
        <v>17673320</v>
      </c>
      <c r="L24" s="1">
        <v>3114794599</v>
      </c>
      <c r="M24" s="1">
        <v>14530</v>
      </c>
      <c r="N24" s="1" t="s">
        <v>174</v>
      </c>
      <c r="O24" s="1" t="s">
        <v>175</v>
      </c>
      <c r="P24" s="43">
        <v>2020</v>
      </c>
      <c r="Q24" s="1" t="s">
        <v>176</v>
      </c>
      <c r="R24" s="1" t="s">
        <v>177</v>
      </c>
      <c r="S24" s="1" t="s">
        <v>178</v>
      </c>
      <c r="T24" s="74">
        <v>40756945</v>
      </c>
      <c r="U24" s="1" t="s">
        <v>49</v>
      </c>
      <c r="V24" s="3">
        <v>42949580</v>
      </c>
      <c r="W24" s="3">
        <v>40166284</v>
      </c>
      <c r="X24" s="46">
        <v>6.48</v>
      </c>
      <c r="Y24" s="55" t="s">
        <v>7</v>
      </c>
      <c r="Z24" s="82">
        <v>43852</v>
      </c>
      <c r="AA24" s="85" t="s">
        <v>179</v>
      </c>
      <c r="AB24" s="74" t="s">
        <v>180</v>
      </c>
      <c r="AC24" s="82">
        <v>43853</v>
      </c>
      <c r="AD24" s="45">
        <v>43845</v>
      </c>
      <c r="AE24" s="1" t="s">
        <v>0</v>
      </c>
      <c r="AF24" s="1" t="s">
        <v>53</v>
      </c>
    </row>
    <row r="25" spans="1:33" ht="15.75" hidden="1">
      <c r="A25" s="1" t="s">
        <v>40</v>
      </c>
      <c r="B25" s="1" t="s">
        <v>41</v>
      </c>
      <c r="C25" s="1">
        <v>11473</v>
      </c>
      <c r="D25" s="2">
        <v>43756</v>
      </c>
      <c r="E25" s="1" t="s">
        <v>42</v>
      </c>
      <c r="F25" s="1">
        <v>2071</v>
      </c>
      <c r="G25" s="1">
        <v>9111179300</v>
      </c>
      <c r="H25" s="106">
        <v>43847</v>
      </c>
      <c r="I25" s="105">
        <v>43847</v>
      </c>
      <c r="J25" s="1" t="s">
        <v>181</v>
      </c>
      <c r="K25" s="1">
        <v>12120865</v>
      </c>
      <c r="L25" s="1">
        <v>3167143512</v>
      </c>
      <c r="M25" s="1">
        <v>14607</v>
      </c>
      <c r="N25" s="1" t="s">
        <v>182</v>
      </c>
      <c r="O25" s="1" t="s">
        <v>183</v>
      </c>
      <c r="P25" s="62">
        <v>2019</v>
      </c>
      <c r="Q25" s="1" t="s">
        <v>91</v>
      </c>
      <c r="R25" s="1" t="s">
        <v>92</v>
      </c>
      <c r="S25" s="1" t="s">
        <v>184</v>
      </c>
      <c r="T25" s="74">
        <v>1000035025</v>
      </c>
      <c r="U25" s="1" t="s">
        <v>49</v>
      </c>
      <c r="V25" s="3">
        <v>33858268</v>
      </c>
      <c r="W25" s="3">
        <v>33021404</v>
      </c>
      <c r="X25" s="68">
        <v>2.4700000000000002</v>
      </c>
      <c r="Y25" s="55" t="s">
        <v>7</v>
      </c>
      <c r="Z25" s="82">
        <v>43850</v>
      </c>
      <c r="AA25" s="83" t="s">
        <v>185</v>
      </c>
      <c r="AB25" s="74" t="s">
        <v>51</v>
      </c>
      <c r="AC25" s="82">
        <v>43853</v>
      </c>
      <c r="AD25" t="s">
        <v>186</v>
      </c>
      <c r="AE25" s="1" t="s">
        <v>0</v>
      </c>
      <c r="AF25" s="1" t="s">
        <v>168</v>
      </c>
    </row>
    <row r="26" spans="1:33" ht="15.75" hidden="1">
      <c r="A26" s="1" t="s">
        <v>40</v>
      </c>
      <c r="B26" s="1" t="s">
        <v>41</v>
      </c>
      <c r="C26" s="1">
        <v>11214</v>
      </c>
      <c r="D26" s="2">
        <v>43706</v>
      </c>
      <c r="E26" s="1" t="s">
        <v>42</v>
      </c>
      <c r="F26" s="1">
        <v>2072</v>
      </c>
      <c r="G26" s="1">
        <v>9111173043</v>
      </c>
      <c r="H26" s="106">
        <v>43846</v>
      </c>
      <c r="I26" s="105">
        <v>43847</v>
      </c>
      <c r="J26" s="1" t="s">
        <v>187</v>
      </c>
      <c r="K26" s="1">
        <v>55152532</v>
      </c>
      <c r="L26" s="1">
        <v>3106887165</v>
      </c>
      <c r="M26" s="1">
        <v>14591</v>
      </c>
      <c r="N26" s="1" t="s">
        <v>188</v>
      </c>
      <c r="O26" s="1" t="s">
        <v>189</v>
      </c>
      <c r="P26" s="62">
        <v>2020</v>
      </c>
      <c r="Q26" s="1" t="s">
        <v>57</v>
      </c>
      <c r="R26" s="1" t="s">
        <v>58</v>
      </c>
      <c r="S26" s="1" t="s">
        <v>142</v>
      </c>
      <c r="T26" s="75">
        <v>35420451</v>
      </c>
      <c r="U26" s="1" t="s">
        <v>155</v>
      </c>
      <c r="V26" s="3">
        <v>43697480</v>
      </c>
      <c r="W26" s="3">
        <v>42641582</v>
      </c>
      <c r="X26" s="68">
        <v>2.41</v>
      </c>
      <c r="Y26" s="55" t="s">
        <v>7</v>
      </c>
      <c r="Z26" s="82">
        <v>43852</v>
      </c>
      <c r="AA26" s="83" t="s">
        <v>190</v>
      </c>
      <c r="AB26" s="74" t="s">
        <v>191</v>
      </c>
      <c r="AC26" s="82">
        <v>43853</v>
      </c>
      <c r="AD26" t="s">
        <v>186</v>
      </c>
      <c r="AE26" s="1" t="s">
        <v>0</v>
      </c>
      <c r="AF26" s="1" t="s">
        <v>192</v>
      </c>
    </row>
    <row r="27" spans="1:33" ht="15.75" hidden="1">
      <c r="A27" s="1" t="s">
        <v>40</v>
      </c>
      <c r="B27" s="1" t="s">
        <v>41</v>
      </c>
      <c r="C27" s="1">
        <v>11020</v>
      </c>
      <c r="D27" s="2">
        <v>43676</v>
      </c>
      <c r="E27" s="1" t="s">
        <v>80</v>
      </c>
      <c r="F27" s="1">
        <v>2025</v>
      </c>
      <c r="G27" s="1">
        <v>9111169124</v>
      </c>
      <c r="H27" s="104">
        <v>43838</v>
      </c>
      <c r="I27" s="105">
        <v>43843</v>
      </c>
      <c r="J27" s="1" t="s">
        <v>193</v>
      </c>
      <c r="K27" s="1">
        <v>36297432</v>
      </c>
      <c r="L27" s="1">
        <v>3118584601</v>
      </c>
      <c r="M27" s="1">
        <v>14574</v>
      </c>
      <c r="N27" s="1" t="s">
        <v>194</v>
      </c>
      <c r="O27" s="1" t="s">
        <v>195</v>
      </c>
      <c r="P27" s="62">
        <v>2020</v>
      </c>
      <c r="Q27" s="1" t="s">
        <v>102</v>
      </c>
      <c r="R27" s="1" t="s">
        <v>103</v>
      </c>
      <c r="S27" s="1" t="s">
        <v>86</v>
      </c>
      <c r="T27" s="74">
        <v>1084896031</v>
      </c>
      <c r="U27" s="1" t="s">
        <v>129</v>
      </c>
      <c r="V27" s="3">
        <v>27086614</v>
      </c>
      <c r="W27" s="3">
        <v>26222709</v>
      </c>
      <c r="X27" s="68">
        <v>3.18</v>
      </c>
      <c r="Y27" s="55" t="s">
        <v>7</v>
      </c>
      <c r="Z27" s="82">
        <v>43847</v>
      </c>
      <c r="AA27" s="85" t="s">
        <v>196</v>
      </c>
      <c r="AB27" s="74" t="s">
        <v>95</v>
      </c>
      <c r="AC27" s="82">
        <v>43854</v>
      </c>
      <c r="AE27" s="1" t="s">
        <v>0</v>
      </c>
      <c r="AF27" s="1" t="s">
        <v>53</v>
      </c>
    </row>
    <row r="28" spans="1:33" ht="15.75" hidden="1">
      <c r="A28" s="1" t="s">
        <v>40</v>
      </c>
      <c r="B28" s="1" t="s">
        <v>41</v>
      </c>
      <c r="C28" s="1">
        <v>11953</v>
      </c>
      <c r="D28" s="2">
        <v>43840</v>
      </c>
      <c r="E28" s="1" t="s">
        <v>69</v>
      </c>
      <c r="F28" s="1">
        <v>2023</v>
      </c>
      <c r="G28" s="1">
        <v>1381006139</v>
      </c>
      <c r="H28" s="106">
        <v>43841</v>
      </c>
      <c r="I28" s="105">
        <v>43844</v>
      </c>
      <c r="J28" s="1" t="s">
        <v>197</v>
      </c>
      <c r="K28" s="1">
        <v>17671459</v>
      </c>
      <c r="L28" s="1">
        <v>3214115306</v>
      </c>
      <c r="M28" s="1">
        <v>14581</v>
      </c>
      <c r="N28" s="1" t="s">
        <v>198</v>
      </c>
      <c r="O28" s="1" t="s">
        <v>199</v>
      </c>
      <c r="P28" s="62">
        <v>2020</v>
      </c>
      <c r="Q28" s="1" t="s">
        <v>91</v>
      </c>
      <c r="R28" s="1" t="s">
        <v>92</v>
      </c>
      <c r="S28" s="1" t="s">
        <v>178</v>
      </c>
      <c r="T28" s="74">
        <v>40756945</v>
      </c>
      <c r="U28" s="1" t="s">
        <v>155</v>
      </c>
      <c r="V28" s="3">
        <v>107946456</v>
      </c>
      <c r="W28" s="3">
        <v>103875868</v>
      </c>
      <c r="X28" s="1">
        <v>3.77</v>
      </c>
      <c r="Y28" s="55" t="s">
        <v>7</v>
      </c>
      <c r="Z28" s="82">
        <v>43852</v>
      </c>
      <c r="AA28" s="83" t="s">
        <v>200</v>
      </c>
      <c r="AB28" s="74" t="s">
        <v>180</v>
      </c>
      <c r="AC28" s="82">
        <v>43855</v>
      </c>
      <c r="AE28" s="1" t="s">
        <v>5</v>
      </c>
      <c r="AF28" s="1" t="s">
        <v>201</v>
      </c>
    </row>
    <row r="29" spans="1:33" ht="15.75" hidden="1">
      <c r="A29" s="1" t="s">
        <v>40</v>
      </c>
      <c r="B29" s="1" t="s">
        <v>202</v>
      </c>
      <c r="C29" s="1">
        <v>129</v>
      </c>
      <c r="D29" s="2">
        <v>43822</v>
      </c>
      <c r="E29" s="1" t="s">
        <v>42</v>
      </c>
      <c r="F29" s="1">
        <v>2066</v>
      </c>
      <c r="G29" s="1">
        <v>9111185507</v>
      </c>
      <c r="H29" s="104">
        <v>43822</v>
      </c>
      <c r="I29" s="105">
        <v>43839</v>
      </c>
      <c r="J29" s="1" t="s">
        <v>203</v>
      </c>
      <c r="K29" s="1">
        <v>901253015</v>
      </c>
      <c r="L29" s="1">
        <v>7560600</v>
      </c>
      <c r="M29" s="1">
        <v>14527</v>
      </c>
      <c r="N29" s="1" t="s">
        <v>204</v>
      </c>
      <c r="O29" s="1" t="s">
        <v>205</v>
      </c>
      <c r="P29" s="62">
        <v>2020</v>
      </c>
      <c r="Q29" s="1" t="s">
        <v>65</v>
      </c>
      <c r="R29" s="1" t="s">
        <v>66</v>
      </c>
      <c r="S29" s="1" t="s">
        <v>206</v>
      </c>
      <c r="T29" s="74">
        <v>36066052</v>
      </c>
      <c r="U29" s="1" t="s">
        <v>60</v>
      </c>
      <c r="V29" s="3">
        <v>79236024</v>
      </c>
      <c r="W29" s="3">
        <v>80883274</v>
      </c>
      <c r="X29" s="1">
        <v>-2.0699999999999998</v>
      </c>
      <c r="Y29" s="55" t="s">
        <v>7</v>
      </c>
      <c r="Z29" s="82">
        <v>43846</v>
      </c>
      <c r="AA29" s="85" t="s">
        <v>207</v>
      </c>
      <c r="AB29" s="114" t="s">
        <v>208</v>
      </c>
      <c r="AC29" s="82">
        <v>43850</v>
      </c>
      <c r="AD29" s="1" t="s">
        <v>186</v>
      </c>
      <c r="AE29" s="1" t="s">
        <v>4</v>
      </c>
      <c r="AF29" s="1" t="s">
        <v>209</v>
      </c>
    </row>
    <row r="30" spans="1:33" ht="15.75" hidden="1">
      <c r="A30" s="1" t="s">
        <v>40</v>
      </c>
      <c r="B30" s="1" t="s">
        <v>41</v>
      </c>
      <c r="C30" s="1">
        <v>11969</v>
      </c>
      <c r="D30" s="2">
        <v>43846</v>
      </c>
      <c r="E30" s="1" t="s">
        <v>42</v>
      </c>
      <c r="F30" s="1">
        <v>2070</v>
      </c>
      <c r="G30" s="1">
        <v>9111177432</v>
      </c>
      <c r="H30" s="104">
        <v>43837</v>
      </c>
      <c r="I30" s="105">
        <v>43846</v>
      </c>
      <c r="J30" s="1" t="s">
        <v>210</v>
      </c>
      <c r="K30" s="1">
        <v>18126031</v>
      </c>
      <c r="L30" s="1">
        <v>3143577929</v>
      </c>
      <c r="M30" s="1">
        <v>14555</v>
      </c>
      <c r="N30" s="1" t="s">
        <v>211</v>
      </c>
      <c r="O30" s="1" t="s">
        <v>212</v>
      </c>
      <c r="P30" s="62">
        <v>2020</v>
      </c>
      <c r="Q30" s="1" t="s">
        <v>213</v>
      </c>
      <c r="R30" s="1" t="s">
        <v>214</v>
      </c>
      <c r="S30" s="1" t="s">
        <v>119</v>
      </c>
      <c r="T30" s="74">
        <v>1075220165</v>
      </c>
      <c r="U30" s="1" t="s">
        <v>49</v>
      </c>
      <c r="V30" s="3">
        <v>52362204</v>
      </c>
      <c r="W30" s="3">
        <v>50387679</v>
      </c>
      <c r="X30" s="1">
        <v>3.77</v>
      </c>
      <c r="Y30" s="55" t="s">
        <v>7</v>
      </c>
      <c r="Z30" s="82">
        <v>43854</v>
      </c>
      <c r="AA30" s="85" t="s">
        <v>215</v>
      </c>
      <c r="AB30" s="74" t="s">
        <v>51</v>
      </c>
      <c r="AC30" s="82">
        <v>43855</v>
      </c>
      <c r="AD30" s="1" t="s">
        <v>186</v>
      </c>
      <c r="AE30" s="1" t="s">
        <v>0</v>
      </c>
      <c r="AF30" s="1" t="s">
        <v>168</v>
      </c>
    </row>
    <row r="31" spans="1:33" ht="15.75" hidden="1">
      <c r="A31" s="1" t="s">
        <v>40</v>
      </c>
      <c r="B31" s="1" t="s">
        <v>41</v>
      </c>
      <c r="C31" s="1">
        <v>11796</v>
      </c>
      <c r="D31" s="2">
        <v>43811</v>
      </c>
      <c r="E31" s="1" t="s">
        <v>42</v>
      </c>
      <c r="F31" s="1">
        <v>2077</v>
      </c>
      <c r="G31" s="1">
        <v>1381001544</v>
      </c>
      <c r="H31" s="104">
        <v>43850</v>
      </c>
      <c r="I31" s="105">
        <v>43852</v>
      </c>
      <c r="J31" s="1" t="s">
        <v>216</v>
      </c>
      <c r="K31" s="1">
        <v>20755856</v>
      </c>
      <c r="L31" s="1">
        <v>3208663735</v>
      </c>
      <c r="M31" s="1">
        <v>14617</v>
      </c>
      <c r="N31" s="1" t="s">
        <v>217</v>
      </c>
      <c r="O31" s="1" t="s">
        <v>218</v>
      </c>
      <c r="P31" s="62">
        <v>2020</v>
      </c>
      <c r="Q31" s="1" t="s">
        <v>219</v>
      </c>
      <c r="R31" s="1" t="s">
        <v>220</v>
      </c>
      <c r="S31" s="1" t="s">
        <v>104</v>
      </c>
      <c r="T31" s="74">
        <v>7725444</v>
      </c>
      <c r="U31" s="1" t="s">
        <v>49</v>
      </c>
      <c r="V31" s="3">
        <v>28732284</v>
      </c>
      <c r="W31" s="3">
        <v>26252688</v>
      </c>
      <c r="X31" s="1">
        <v>8.6199999999999992</v>
      </c>
      <c r="Y31" s="55" t="s">
        <v>7</v>
      </c>
      <c r="Z31" s="82">
        <v>43857</v>
      </c>
      <c r="AA31" s="83" t="s">
        <v>221</v>
      </c>
      <c r="AB31" s="74" t="s">
        <v>51</v>
      </c>
      <c r="AC31" s="82">
        <v>43858</v>
      </c>
      <c r="AD31" s="1"/>
      <c r="AE31" s="1" t="s">
        <v>0</v>
      </c>
      <c r="AF31" s="1" t="s">
        <v>168</v>
      </c>
    </row>
    <row r="32" spans="1:33" ht="15.75" hidden="1">
      <c r="A32" s="1" t="s">
        <v>40</v>
      </c>
      <c r="B32" s="1" t="s">
        <v>41</v>
      </c>
      <c r="C32" s="1">
        <v>11819</v>
      </c>
      <c r="D32" s="2">
        <v>43812</v>
      </c>
      <c r="E32" s="1" t="s">
        <v>69</v>
      </c>
      <c r="F32" s="1">
        <v>2022</v>
      </c>
      <c r="G32" s="1">
        <v>1381002036</v>
      </c>
      <c r="H32" s="104">
        <v>43809</v>
      </c>
      <c r="I32" s="105">
        <v>43840</v>
      </c>
      <c r="J32" s="1" t="s">
        <v>222</v>
      </c>
      <c r="K32" s="1">
        <v>40731722</v>
      </c>
      <c r="L32" s="1">
        <v>3124427610</v>
      </c>
      <c r="M32" s="1">
        <v>14391</v>
      </c>
      <c r="N32" s="1" t="s">
        <v>217</v>
      </c>
      <c r="O32" s="1" t="s">
        <v>223</v>
      </c>
      <c r="P32" s="62">
        <v>2020</v>
      </c>
      <c r="Q32" s="1" t="s">
        <v>117</v>
      </c>
      <c r="R32" s="1" t="s">
        <v>118</v>
      </c>
      <c r="S32" s="1" t="s">
        <v>178</v>
      </c>
      <c r="T32" s="74">
        <v>40756945</v>
      </c>
      <c r="U32" s="1" t="s">
        <v>76</v>
      </c>
      <c r="V32" s="3">
        <v>28811024</v>
      </c>
      <c r="W32" s="3">
        <v>26252688</v>
      </c>
      <c r="X32" s="1">
        <v>8.8699999999999992</v>
      </c>
      <c r="Y32" s="55" t="s">
        <v>7</v>
      </c>
      <c r="Z32" s="82">
        <v>43850</v>
      </c>
      <c r="AA32" s="83" t="s">
        <v>224</v>
      </c>
      <c r="AB32" s="74" t="s">
        <v>78</v>
      </c>
      <c r="AC32" s="82">
        <v>43860</v>
      </c>
      <c r="AD32" s="1"/>
      <c r="AE32" s="1" t="s">
        <v>0</v>
      </c>
      <c r="AF32" s="1" t="s">
        <v>53</v>
      </c>
    </row>
    <row r="33" spans="1:32" ht="15.75" hidden="1">
      <c r="A33" s="1" t="s">
        <v>40</v>
      </c>
      <c r="B33" s="1" t="s">
        <v>41</v>
      </c>
      <c r="C33" s="1">
        <v>11629</v>
      </c>
      <c r="D33" s="2">
        <v>43789</v>
      </c>
      <c r="E33" s="1" t="s">
        <v>80</v>
      </c>
      <c r="F33" s="1">
        <v>2026</v>
      </c>
      <c r="G33" s="1">
        <v>9111183918</v>
      </c>
      <c r="H33" s="104">
        <v>43841</v>
      </c>
      <c r="I33" s="105">
        <v>43844</v>
      </c>
      <c r="J33" s="1" t="s">
        <v>225</v>
      </c>
      <c r="K33" s="1">
        <v>98364384</v>
      </c>
      <c r="L33" s="1">
        <v>3176575930</v>
      </c>
      <c r="M33" s="1">
        <v>14582</v>
      </c>
      <c r="N33" s="1" t="s">
        <v>226</v>
      </c>
      <c r="O33" s="1" t="s">
        <v>227</v>
      </c>
      <c r="P33" s="62">
        <v>2020</v>
      </c>
      <c r="Q33" s="1" t="s">
        <v>91</v>
      </c>
      <c r="R33" s="1" t="s">
        <v>92</v>
      </c>
      <c r="S33" s="1" t="s">
        <v>86</v>
      </c>
      <c r="T33" s="74">
        <v>1084896031</v>
      </c>
      <c r="U33" s="1" t="s">
        <v>228</v>
      </c>
      <c r="V33" s="3">
        <v>66377952</v>
      </c>
      <c r="W33" s="3">
        <v>62018131</v>
      </c>
      <c r="X33" s="1">
        <v>6.56</v>
      </c>
      <c r="Y33" s="55" t="s">
        <v>7</v>
      </c>
      <c r="Z33" s="82">
        <v>43857</v>
      </c>
      <c r="AA33" s="85" t="s">
        <v>229</v>
      </c>
      <c r="AB33" s="74" t="s">
        <v>230</v>
      </c>
      <c r="AC33" s="82">
        <v>43860</v>
      </c>
      <c r="AD33" s="1"/>
      <c r="AE33" s="1" t="s">
        <v>0</v>
      </c>
      <c r="AF33" s="1" t="s">
        <v>168</v>
      </c>
    </row>
    <row r="34" spans="1:32" ht="15.75" hidden="1">
      <c r="A34" s="1" t="s">
        <v>40</v>
      </c>
      <c r="B34" s="1" t="s">
        <v>41</v>
      </c>
      <c r="C34" s="1">
        <v>11753</v>
      </c>
      <c r="D34" s="2">
        <v>43805</v>
      </c>
      <c r="E34" s="1" t="s">
        <v>69</v>
      </c>
      <c r="F34" s="1">
        <v>2027</v>
      </c>
      <c r="G34" s="1">
        <v>1381000589</v>
      </c>
      <c r="H34" s="104">
        <v>43847</v>
      </c>
      <c r="I34" s="105">
        <v>43852</v>
      </c>
      <c r="J34" s="1" t="s">
        <v>231</v>
      </c>
      <c r="K34" s="1">
        <v>1117486647</v>
      </c>
      <c r="L34" s="1">
        <v>3112676174</v>
      </c>
      <c r="M34" s="1">
        <v>14615</v>
      </c>
      <c r="N34" s="1" t="s">
        <v>82</v>
      </c>
      <c r="O34" s="1" t="s">
        <v>232</v>
      </c>
      <c r="P34" s="62">
        <v>2020</v>
      </c>
      <c r="Q34" s="1" t="s">
        <v>84</v>
      </c>
      <c r="R34" s="1" t="s">
        <v>85</v>
      </c>
      <c r="S34" s="1" t="s">
        <v>75</v>
      </c>
      <c r="T34" s="76">
        <v>1115793927</v>
      </c>
      <c r="U34" s="1" t="s">
        <v>76</v>
      </c>
      <c r="V34" s="3">
        <v>40944880</v>
      </c>
      <c r="W34" s="3">
        <v>38880515</v>
      </c>
      <c r="X34" s="1">
        <v>5.04</v>
      </c>
      <c r="Y34" s="55" t="s">
        <v>7</v>
      </c>
      <c r="Z34" s="82">
        <v>43857</v>
      </c>
      <c r="AA34" s="73" t="s">
        <v>233</v>
      </c>
      <c r="AB34" s="74" t="s">
        <v>78</v>
      </c>
      <c r="AC34" s="87">
        <v>43860</v>
      </c>
      <c r="AD34" s="1"/>
      <c r="AE34" s="1" t="s">
        <v>0</v>
      </c>
      <c r="AF34" s="1" t="s">
        <v>87</v>
      </c>
    </row>
    <row r="35" spans="1:32" ht="15.75" hidden="1">
      <c r="A35" s="1" t="s">
        <v>40</v>
      </c>
      <c r="B35" s="1" t="s">
        <v>41</v>
      </c>
      <c r="C35" s="1">
        <v>11814</v>
      </c>
      <c r="D35" s="2">
        <v>43812</v>
      </c>
      <c r="E35" s="1" t="s">
        <v>42</v>
      </c>
      <c r="F35" s="1">
        <v>2078</v>
      </c>
      <c r="G35" s="1">
        <v>1381001793</v>
      </c>
      <c r="H35" s="104">
        <v>43851</v>
      </c>
      <c r="I35" s="105">
        <v>43854</v>
      </c>
      <c r="J35" s="1" t="s">
        <v>234</v>
      </c>
      <c r="K35" s="1">
        <v>88278933</v>
      </c>
      <c r="L35" s="1">
        <v>3188763230</v>
      </c>
      <c r="M35" s="1">
        <v>14624</v>
      </c>
      <c r="N35" s="1" t="s">
        <v>55</v>
      </c>
      <c r="O35" s="1" t="s">
        <v>235</v>
      </c>
      <c r="P35" s="62">
        <v>2020</v>
      </c>
      <c r="Q35" s="1" t="s">
        <v>127</v>
      </c>
      <c r="R35" s="1" t="s">
        <v>128</v>
      </c>
      <c r="S35" s="1" t="s">
        <v>236</v>
      </c>
      <c r="T35" s="74">
        <v>1075227674</v>
      </c>
      <c r="U35" s="1" t="s">
        <v>237</v>
      </c>
      <c r="V35" s="3">
        <v>70070864</v>
      </c>
      <c r="W35" s="3">
        <v>62118038</v>
      </c>
      <c r="X35" s="1">
        <v>11.34</v>
      </c>
      <c r="Y35" s="55" t="s">
        <v>7</v>
      </c>
      <c r="Z35" s="82">
        <v>43857</v>
      </c>
      <c r="AA35" s="83" t="s">
        <v>238</v>
      </c>
      <c r="AB35" s="74" t="s">
        <v>51</v>
      </c>
      <c r="AC35" s="82">
        <v>43860</v>
      </c>
      <c r="AD35" s="1"/>
      <c r="AE35" s="1" t="s">
        <v>0</v>
      </c>
      <c r="AF35" s="1" t="s">
        <v>168</v>
      </c>
    </row>
    <row r="36" spans="1:32" ht="15.75" hidden="1">
      <c r="A36" s="1" t="s">
        <v>40</v>
      </c>
      <c r="B36" s="1" t="s">
        <v>41</v>
      </c>
      <c r="C36" s="1">
        <v>11505</v>
      </c>
      <c r="D36" s="2">
        <v>43763</v>
      </c>
      <c r="E36" s="1" t="s">
        <v>42</v>
      </c>
      <c r="F36" s="1">
        <v>2079</v>
      </c>
      <c r="G36" s="1">
        <v>9111180400</v>
      </c>
      <c r="H36" s="104">
        <v>43854</v>
      </c>
      <c r="I36" s="105">
        <v>43854</v>
      </c>
      <c r="J36" s="63" t="s">
        <v>239</v>
      </c>
      <c r="K36" s="1">
        <v>7697026</v>
      </c>
      <c r="L36" s="1">
        <v>3174526003</v>
      </c>
      <c r="M36" s="1">
        <v>14642</v>
      </c>
      <c r="N36" s="1" t="s">
        <v>240</v>
      </c>
      <c r="O36" s="1" t="s">
        <v>241</v>
      </c>
      <c r="P36" s="62">
        <v>2020</v>
      </c>
      <c r="Q36" s="1" t="s">
        <v>117</v>
      </c>
      <c r="R36" s="1" t="s">
        <v>118</v>
      </c>
      <c r="S36" s="1" t="s">
        <v>108</v>
      </c>
      <c r="T36" s="74">
        <v>1075221757</v>
      </c>
      <c r="U36" s="1" t="s">
        <v>49</v>
      </c>
      <c r="V36" s="3">
        <v>32039370</v>
      </c>
      <c r="W36" s="3">
        <v>29853430</v>
      </c>
      <c r="X36" s="1">
        <v>6.82</v>
      </c>
      <c r="Y36" s="55" t="s">
        <v>7</v>
      </c>
      <c r="Z36" s="82">
        <v>43859</v>
      </c>
      <c r="AA36" s="98" t="s">
        <v>242</v>
      </c>
      <c r="AB36" s="74" t="s">
        <v>51</v>
      </c>
      <c r="AC36" s="82">
        <v>43860</v>
      </c>
      <c r="AD36" s="1"/>
      <c r="AE36" s="1" t="s">
        <v>0</v>
      </c>
      <c r="AF36" s="1" t="s">
        <v>168</v>
      </c>
    </row>
    <row r="37" spans="1:32" ht="15.75" hidden="1">
      <c r="A37" s="1" t="s">
        <v>40</v>
      </c>
      <c r="B37" s="1" t="s">
        <v>243</v>
      </c>
      <c r="C37" s="1">
        <v>71474</v>
      </c>
      <c r="D37" s="2">
        <v>43850</v>
      </c>
      <c r="E37" s="1" t="s">
        <v>42</v>
      </c>
      <c r="F37" s="1">
        <v>2075</v>
      </c>
      <c r="G37" s="1">
        <v>1381006781</v>
      </c>
      <c r="H37" s="104">
        <v>43803</v>
      </c>
      <c r="I37" s="105">
        <v>43850</v>
      </c>
      <c r="J37" s="1" t="s">
        <v>244</v>
      </c>
      <c r="K37" s="1">
        <v>83170013</v>
      </c>
      <c r="L37" s="1">
        <v>3124986694</v>
      </c>
      <c r="M37" s="1">
        <v>14378</v>
      </c>
      <c r="N37" s="1" t="s">
        <v>245</v>
      </c>
      <c r="O37" s="1" t="s">
        <v>246</v>
      </c>
      <c r="P37" s="62">
        <v>2020</v>
      </c>
      <c r="Q37" s="1" t="s">
        <v>247</v>
      </c>
      <c r="R37" s="1" t="s">
        <v>248</v>
      </c>
      <c r="S37" s="55" t="s">
        <v>98</v>
      </c>
      <c r="T37" s="74">
        <v>42781944</v>
      </c>
      <c r="U37" s="1" t="s">
        <v>49</v>
      </c>
      <c r="V37" s="3">
        <v>136890752</v>
      </c>
      <c r="W37" s="3">
        <v>128364728</v>
      </c>
      <c r="X37" s="46">
        <v>6.22</v>
      </c>
      <c r="Y37" s="55" t="s">
        <v>7</v>
      </c>
      <c r="Z37" s="82">
        <v>43868</v>
      </c>
      <c r="AA37" s="73" t="s">
        <v>249</v>
      </c>
      <c r="AB37" s="74" t="s">
        <v>51</v>
      </c>
      <c r="AC37" s="82">
        <v>43885</v>
      </c>
      <c r="AD37" s="1"/>
      <c r="AE37" s="1" t="s">
        <v>1</v>
      </c>
      <c r="AF37" s="1" t="s">
        <v>168</v>
      </c>
    </row>
    <row r="38" spans="1:32" ht="15.75" hidden="1">
      <c r="A38" s="1" t="s">
        <v>40</v>
      </c>
      <c r="B38" s="1" t="s">
        <v>41</v>
      </c>
      <c r="C38" s="1">
        <v>11723</v>
      </c>
      <c r="D38" s="2">
        <v>43798</v>
      </c>
      <c r="E38" s="1" t="s">
        <v>42</v>
      </c>
      <c r="F38" s="1">
        <v>2076</v>
      </c>
      <c r="G38" s="1">
        <v>9111185922</v>
      </c>
      <c r="H38" s="104">
        <v>43844</v>
      </c>
      <c r="I38" s="105">
        <v>43851</v>
      </c>
      <c r="J38" s="1" t="s">
        <v>250</v>
      </c>
      <c r="K38" s="1">
        <v>83028159</v>
      </c>
      <c r="L38" s="1">
        <v>3208521851</v>
      </c>
      <c r="M38" s="1">
        <v>14585</v>
      </c>
      <c r="N38" s="1" t="s">
        <v>204</v>
      </c>
      <c r="O38" s="1" t="s">
        <v>251</v>
      </c>
      <c r="P38" s="62">
        <v>2020</v>
      </c>
      <c r="Q38" s="1" t="s">
        <v>65</v>
      </c>
      <c r="R38" s="1" t="s">
        <v>66</v>
      </c>
      <c r="S38" s="1" t="s">
        <v>252</v>
      </c>
      <c r="T38" s="74">
        <v>52084247</v>
      </c>
      <c r="U38" s="1" t="s">
        <v>228</v>
      </c>
      <c r="V38" s="3">
        <v>83464568</v>
      </c>
      <c r="W38" s="3">
        <v>80082450</v>
      </c>
      <c r="X38" s="1">
        <v>4.05</v>
      </c>
      <c r="Y38" s="55" t="s">
        <v>7</v>
      </c>
      <c r="Z38" s="82">
        <v>43872</v>
      </c>
      <c r="AA38" s="73" t="s">
        <v>253</v>
      </c>
      <c r="AB38" s="74" t="s">
        <v>191</v>
      </c>
      <c r="AC38" s="82">
        <v>43881</v>
      </c>
      <c r="AD38" s="1"/>
      <c r="AE38" s="1" t="s">
        <v>4</v>
      </c>
      <c r="AF38" s="1" t="s">
        <v>254</v>
      </c>
    </row>
    <row r="39" spans="1:32" ht="15.75">
      <c r="A39" s="1" t="s">
        <v>40</v>
      </c>
      <c r="B39" s="1" t="s">
        <v>243</v>
      </c>
      <c r="C39" s="1">
        <v>71522</v>
      </c>
      <c r="D39" s="2">
        <v>43851</v>
      </c>
      <c r="E39" s="1" t="s">
        <v>69</v>
      </c>
      <c r="F39" s="1">
        <v>2026</v>
      </c>
      <c r="G39" s="1">
        <v>1381006886</v>
      </c>
      <c r="H39" s="106">
        <v>43845</v>
      </c>
      <c r="I39" s="105">
        <v>43852</v>
      </c>
      <c r="J39" s="1" t="s">
        <v>255</v>
      </c>
      <c r="K39" s="1">
        <v>55156795</v>
      </c>
      <c r="L39" s="1">
        <v>3204956749</v>
      </c>
      <c r="M39" s="1">
        <v>14592</v>
      </c>
      <c r="N39" s="1" t="s">
        <v>256</v>
      </c>
      <c r="O39" s="1" t="s">
        <v>257</v>
      </c>
      <c r="P39" s="62">
        <v>2020</v>
      </c>
      <c r="Q39" s="1" t="s">
        <v>65</v>
      </c>
      <c r="R39" s="1" t="s">
        <v>66</v>
      </c>
      <c r="S39" s="1" t="s">
        <v>258</v>
      </c>
      <c r="T39" s="74">
        <v>40613295</v>
      </c>
      <c r="U39" s="1" t="s">
        <v>49</v>
      </c>
      <c r="V39" s="3">
        <v>62689076</v>
      </c>
      <c r="W39" s="3">
        <v>60645077</v>
      </c>
      <c r="X39" s="1">
        <v>3.26</v>
      </c>
      <c r="Y39" s="55" t="s">
        <v>7</v>
      </c>
      <c r="Z39" s="82">
        <v>43860</v>
      </c>
      <c r="AA39" s="92" t="s">
        <v>259</v>
      </c>
      <c r="AB39" s="74" t="s">
        <v>260</v>
      </c>
      <c r="AC39" s="74"/>
      <c r="AE39" s="1" t="s">
        <v>1</v>
      </c>
      <c r="AF39" s="1" t="s">
        <v>87</v>
      </c>
    </row>
    <row r="40" spans="1:32" ht="15.75" hidden="1">
      <c r="A40" s="1" t="s">
        <v>40</v>
      </c>
      <c r="B40" s="1" t="s">
        <v>41</v>
      </c>
      <c r="C40" s="1">
        <v>11427</v>
      </c>
      <c r="D40" s="2">
        <v>43738</v>
      </c>
      <c r="E40" s="1" t="s">
        <v>69</v>
      </c>
      <c r="F40" s="1">
        <v>2018</v>
      </c>
      <c r="G40" s="1">
        <v>9111177716</v>
      </c>
      <c r="H40" s="106">
        <v>43817</v>
      </c>
      <c r="I40" s="105">
        <v>43827</v>
      </c>
      <c r="J40" s="1" t="s">
        <v>261</v>
      </c>
      <c r="K40" s="1">
        <v>26509047</v>
      </c>
      <c r="L40" s="1">
        <v>3124794044</v>
      </c>
      <c r="M40" s="1">
        <v>14464</v>
      </c>
      <c r="N40" s="1" t="s">
        <v>262</v>
      </c>
      <c r="O40" s="1" t="s">
        <v>263</v>
      </c>
      <c r="P40" s="43">
        <v>2020</v>
      </c>
      <c r="Q40" s="1" t="s">
        <v>57</v>
      </c>
      <c r="R40" s="1" t="s">
        <v>58</v>
      </c>
      <c r="S40" s="1" t="s">
        <v>178</v>
      </c>
      <c r="T40" s="74">
        <v>40756945</v>
      </c>
      <c r="U40" s="1" t="s">
        <v>49</v>
      </c>
      <c r="V40" s="3">
        <v>41566928</v>
      </c>
      <c r="W40" s="3">
        <v>39241850</v>
      </c>
      <c r="X40" s="46">
        <v>5.59</v>
      </c>
      <c r="Y40" s="55" t="s">
        <v>7</v>
      </c>
      <c r="Z40" s="82">
        <v>43861</v>
      </c>
      <c r="AA40" s="73" t="s">
        <v>264</v>
      </c>
      <c r="AB40" s="74" t="s">
        <v>78</v>
      </c>
      <c r="AC40" s="87">
        <v>43861</v>
      </c>
      <c r="AD40" s="44" t="s">
        <v>265</v>
      </c>
      <c r="AE40" s="1" t="s">
        <v>0</v>
      </c>
      <c r="AF40" s="1" t="s">
        <v>53</v>
      </c>
    </row>
    <row r="41" spans="1:32" ht="15.75" hidden="1">
      <c r="A41" s="1" t="s">
        <v>40</v>
      </c>
      <c r="B41" s="1" t="s">
        <v>41</v>
      </c>
      <c r="C41" s="1">
        <v>11893</v>
      </c>
      <c r="D41" s="2">
        <v>43825</v>
      </c>
      <c r="E41" s="1" t="s">
        <v>69</v>
      </c>
      <c r="F41" s="1">
        <v>2025</v>
      </c>
      <c r="G41" s="1">
        <v>1381004685</v>
      </c>
      <c r="H41" s="104">
        <v>43837</v>
      </c>
      <c r="I41" s="105">
        <v>43846</v>
      </c>
      <c r="J41" s="1" t="s">
        <v>266</v>
      </c>
      <c r="K41" s="1">
        <v>83227410</v>
      </c>
      <c r="L41" s="1">
        <v>3214978087</v>
      </c>
      <c r="M41" s="1">
        <v>14570</v>
      </c>
      <c r="N41" s="1" t="s">
        <v>267</v>
      </c>
      <c r="O41" s="1" t="s">
        <v>268</v>
      </c>
      <c r="P41" s="62">
        <v>2020</v>
      </c>
      <c r="Q41" s="1" t="s">
        <v>46</v>
      </c>
      <c r="R41" s="1" t="s">
        <v>47</v>
      </c>
      <c r="S41" s="1" t="s">
        <v>178</v>
      </c>
      <c r="T41" s="74">
        <v>40756945</v>
      </c>
      <c r="U41" s="1" t="s">
        <v>49</v>
      </c>
      <c r="V41" s="3">
        <v>27244094</v>
      </c>
      <c r="W41" s="3">
        <v>25026331</v>
      </c>
      <c r="X41" s="1">
        <v>8.14</v>
      </c>
      <c r="Y41" s="55" t="s">
        <v>7</v>
      </c>
      <c r="Z41" s="82">
        <v>43854</v>
      </c>
      <c r="AA41" s="83" t="s">
        <v>269</v>
      </c>
      <c r="AB41" s="74" t="s">
        <v>78</v>
      </c>
      <c r="AC41" s="87">
        <v>43861</v>
      </c>
      <c r="AD41" t="s">
        <v>186</v>
      </c>
      <c r="AE41" s="1" t="s">
        <v>0</v>
      </c>
      <c r="AF41" s="1" t="s">
        <v>53</v>
      </c>
    </row>
    <row r="42" spans="1:32" ht="15.75" hidden="1">
      <c r="A42" s="1" t="s">
        <v>40</v>
      </c>
      <c r="B42" s="1" t="s">
        <v>41</v>
      </c>
      <c r="C42" s="1">
        <v>11621</v>
      </c>
      <c r="D42" s="2">
        <v>43784</v>
      </c>
      <c r="E42" s="1" t="s">
        <v>80</v>
      </c>
      <c r="F42" s="1">
        <v>2027</v>
      </c>
      <c r="G42" s="1">
        <v>9111182924</v>
      </c>
      <c r="H42" s="106">
        <v>43850</v>
      </c>
      <c r="I42" s="105">
        <v>43853</v>
      </c>
      <c r="J42" s="1" t="s">
        <v>270</v>
      </c>
      <c r="K42" s="1">
        <v>12262508</v>
      </c>
      <c r="L42" s="1">
        <v>3107862185</v>
      </c>
      <c r="M42" s="1">
        <v>14620</v>
      </c>
      <c r="N42" s="1" t="s">
        <v>271</v>
      </c>
      <c r="O42" s="1" t="s">
        <v>272</v>
      </c>
      <c r="P42" s="62">
        <v>2020</v>
      </c>
      <c r="Q42" s="1" t="s">
        <v>65</v>
      </c>
      <c r="R42" s="1" t="s">
        <v>66</v>
      </c>
      <c r="S42" s="1" t="s">
        <v>86</v>
      </c>
      <c r="T42" s="74">
        <v>1084896031</v>
      </c>
      <c r="U42" s="1" t="s">
        <v>76</v>
      </c>
      <c r="V42" s="3">
        <v>33543308</v>
      </c>
      <c r="W42" s="3">
        <v>30655692</v>
      </c>
      <c r="X42" s="1">
        <v>8.6</v>
      </c>
      <c r="Y42" s="55" t="s">
        <v>7</v>
      </c>
      <c r="Z42" s="82">
        <v>43860</v>
      </c>
      <c r="AA42" s="73" t="s">
        <v>273</v>
      </c>
      <c r="AB42" s="74" t="s">
        <v>95</v>
      </c>
      <c r="AC42" s="82">
        <v>43861</v>
      </c>
      <c r="AE42" s="1" t="s">
        <v>0</v>
      </c>
      <c r="AF42" s="1" t="s">
        <v>168</v>
      </c>
    </row>
    <row r="43" spans="1:32" ht="15.75" hidden="1">
      <c r="A43" s="1" t="s">
        <v>40</v>
      </c>
      <c r="B43" s="1" t="s">
        <v>41</v>
      </c>
      <c r="C43" s="1">
        <v>11994</v>
      </c>
      <c r="D43" s="2">
        <v>43854</v>
      </c>
      <c r="E43" s="1" t="s">
        <v>69</v>
      </c>
      <c r="F43" s="1">
        <v>2028</v>
      </c>
      <c r="G43" s="1">
        <v>1381007331</v>
      </c>
      <c r="H43" s="104">
        <v>43854</v>
      </c>
      <c r="I43" s="105">
        <v>43854</v>
      </c>
      <c r="J43" s="1" t="s">
        <v>274</v>
      </c>
      <c r="K43" s="1">
        <v>1061017207</v>
      </c>
      <c r="L43" s="1">
        <v>3133688630</v>
      </c>
      <c r="M43" s="1">
        <v>14651</v>
      </c>
      <c r="N43" s="1" t="s">
        <v>115</v>
      </c>
      <c r="O43" s="1" t="s">
        <v>275</v>
      </c>
      <c r="P43" s="62">
        <v>2020</v>
      </c>
      <c r="Q43" s="1" t="s">
        <v>117</v>
      </c>
      <c r="R43" s="1" t="s">
        <v>118</v>
      </c>
      <c r="S43" s="1" t="s">
        <v>252</v>
      </c>
      <c r="T43" s="74">
        <v>52084247</v>
      </c>
      <c r="U43" s="1" t="s">
        <v>134</v>
      </c>
      <c r="V43" s="3">
        <v>33858268</v>
      </c>
      <c r="W43" s="3">
        <v>30824793</v>
      </c>
      <c r="X43" s="1">
        <v>8.9499999999999993</v>
      </c>
      <c r="Y43" s="55" t="s">
        <v>7</v>
      </c>
      <c r="Z43" s="82">
        <v>43860</v>
      </c>
      <c r="AA43" s="73" t="s">
        <v>276</v>
      </c>
      <c r="AB43" s="74" t="s">
        <v>78</v>
      </c>
      <c r="AC43" s="82">
        <v>43876</v>
      </c>
      <c r="AE43" s="1" t="s">
        <v>2</v>
      </c>
      <c r="AF43" s="1" t="s">
        <v>277</v>
      </c>
    </row>
    <row r="44" spans="1:32" ht="15.75" hidden="1">
      <c r="A44" s="1" t="s">
        <v>40</v>
      </c>
      <c r="B44" s="1" t="s">
        <v>41</v>
      </c>
      <c r="C44" s="1">
        <v>11918</v>
      </c>
      <c r="D44" s="2">
        <v>43827</v>
      </c>
      <c r="E44" s="1" t="s">
        <v>80</v>
      </c>
      <c r="F44" s="1">
        <v>2028</v>
      </c>
      <c r="G44" s="1">
        <v>1381005312</v>
      </c>
      <c r="H44" s="106">
        <v>43854</v>
      </c>
      <c r="I44" s="105">
        <v>43854</v>
      </c>
      <c r="J44" s="1" t="s">
        <v>278</v>
      </c>
      <c r="K44" s="1">
        <v>12181569</v>
      </c>
      <c r="L44" s="1">
        <v>3115741585</v>
      </c>
      <c r="M44" s="1">
        <v>14648</v>
      </c>
      <c r="N44" s="1" t="s">
        <v>89</v>
      </c>
      <c r="O44" s="1" t="s">
        <v>279</v>
      </c>
      <c r="P44" s="62">
        <v>2020</v>
      </c>
      <c r="Q44" s="1" t="s">
        <v>84</v>
      </c>
      <c r="R44" s="1" t="s">
        <v>85</v>
      </c>
      <c r="S44" s="1" t="s">
        <v>280</v>
      </c>
      <c r="T44" s="74">
        <v>1087189466</v>
      </c>
      <c r="U44" s="1" t="s">
        <v>49</v>
      </c>
      <c r="V44" s="3">
        <v>42913384</v>
      </c>
      <c r="W44" s="3">
        <v>39395376</v>
      </c>
      <c r="X44" s="1">
        <v>8.19</v>
      </c>
      <c r="Y44" s="55" t="s">
        <v>7</v>
      </c>
      <c r="Z44" s="82">
        <v>43860</v>
      </c>
      <c r="AA44" s="73" t="s">
        <v>281</v>
      </c>
      <c r="AB44" s="74" t="s">
        <v>95</v>
      </c>
      <c r="AC44" s="82">
        <v>43861</v>
      </c>
      <c r="AE44" s="1" t="s">
        <v>0</v>
      </c>
      <c r="AF44" s="1" t="s">
        <v>168</v>
      </c>
    </row>
    <row r="45" spans="1:32" ht="15.75" hidden="1">
      <c r="A45" s="1" t="s">
        <v>40</v>
      </c>
      <c r="B45" s="1" t="s">
        <v>41</v>
      </c>
      <c r="C45" s="1">
        <v>11062</v>
      </c>
      <c r="D45" s="2">
        <v>43677</v>
      </c>
      <c r="E45" s="1" t="s">
        <v>42</v>
      </c>
      <c r="F45" s="1">
        <v>2080</v>
      </c>
      <c r="G45" s="1">
        <v>9111169575</v>
      </c>
      <c r="H45" s="104">
        <v>43857</v>
      </c>
      <c r="I45" s="105">
        <v>43857</v>
      </c>
      <c r="J45" s="63" t="s">
        <v>282</v>
      </c>
      <c r="K45" s="1">
        <v>6802468</v>
      </c>
      <c r="L45" s="1">
        <v>3118476318</v>
      </c>
      <c r="M45" s="1">
        <v>14655</v>
      </c>
      <c r="N45" s="1" t="s">
        <v>271</v>
      </c>
      <c r="O45" s="1" t="s">
        <v>283</v>
      </c>
      <c r="P45" s="62">
        <v>2020</v>
      </c>
      <c r="Q45" s="1" t="s">
        <v>284</v>
      </c>
      <c r="R45" s="1" t="s">
        <v>285</v>
      </c>
      <c r="S45" s="1" t="s">
        <v>48</v>
      </c>
      <c r="T45" s="76">
        <v>1075257368</v>
      </c>
      <c r="U45" s="1" t="s">
        <v>286</v>
      </c>
      <c r="V45" s="3">
        <v>32102362</v>
      </c>
      <c r="W45" s="3">
        <v>30782186</v>
      </c>
      <c r="X45" s="1">
        <v>4.1100000000000003</v>
      </c>
      <c r="Y45" s="55" t="s">
        <v>7</v>
      </c>
      <c r="Z45" s="90">
        <v>43859</v>
      </c>
      <c r="AA45" s="73" t="s">
        <v>287</v>
      </c>
      <c r="AB45" s="1" t="s">
        <v>51</v>
      </c>
      <c r="AC45" s="90">
        <v>43861</v>
      </c>
      <c r="AE45" s="1" t="s">
        <v>0</v>
      </c>
      <c r="AF45" s="1" t="s">
        <v>168</v>
      </c>
    </row>
    <row r="46" spans="1:32" ht="15.75" hidden="1">
      <c r="A46" s="1" t="s">
        <v>40</v>
      </c>
      <c r="B46" s="1" t="s">
        <v>41</v>
      </c>
      <c r="C46" s="1">
        <v>11173</v>
      </c>
      <c r="D46" s="2">
        <v>43693</v>
      </c>
      <c r="E46" s="1" t="s">
        <v>69</v>
      </c>
      <c r="F46" s="1">
        <v>2029</v>
      </c>
      <c r="G46" s="1">
        <v>9111171530</v>
      </c>
      <c r="H46" s="104">
        <v>43851</v>
      </c>
      <c r="I46" s="105">
        <v>43858</v>
      </c>
      <c r="J46" s="1" t="s">
        <v>288</v>
      </c>
      <c r="K46" s="1">
        <v>1117490542</v>
      </c>
      <c r="L46" s="1">
        <v>3204269582</v>
      </c>
      <c r="M46" s="1">
        <v>14622</v>
      </c>
      <c r="N46" s="1" t="s">
        <v>289</v>
      </c>
      <c r="O46" s="1" t="s">
        <v>290</v>
      </c>
      <c r="P46" s="62">
        <v>2020</v>
      </c>
      <c r="Q46" s="1" t="s">
        <v>73</v>
      </c>
      <c r="R46" s="1" t="s">
        <v>74</v>
      </c>
      <c r="S46" s="1" t="s">
        <v>178</v>
      </c>
      <c r="T46" s="74">
        <v>40756945</v>
      </c>
      <c r="U46" s="1" t="s">
        <v>49</v>
      </c>
      <c r="V46" s="3">
        <v>52440944</v>
      </c>
      <c r="W46" s="3">
        <v>50387679</v>
      </c>
      <c r="X46" s="1">
        <v>3.91</v>
      </c>
      <c r="Y46" s="55" t="s">
        <v>7</v>
      </c>
      <c r="Z46" s="97">
        <v>43860</v>
      </c>
      <c r="AA46" s="73" t="s">
        <v>291</v>
      </c>
      <c r="AB46" s="65" t="s">
        <v>78</v>
      </c>
      <c r="AC46" s="100">
        <v>43861</v>
      </c>
      <c r="AE46" s="65" t="s">
        <v>0</v>
      </c>
      <c r="AF46" s="1" t="s">
        <v>53</v>
      </c>
    </row>
    <row r="47" spans="1:32" ht="15.75" hidden="1">
      <c r="A47" s="1" t="s">
        <v>40</v>
      </c>
      <c r="B47" s="1" t="s">
        <v>41</v>
      </c>
      <c r="C47" s="1">
        <v>11919</v>
      </c>
      <c r="D47" s="2">
        <v>43827</v>
      </c>
      <c r="E47" s="1" t="s">
        <v>42</v>
      </c>
      <c r="F47" s="1">
        <v>2084</v>
      </c>
      <c r="G47" s="1">
        <v>1381005313</v>
      </c>
      <c r="H47" s="104">
        <v>43852</v>
      </c>
      <c r="I47" s="105">
        <v>43859</v>
      </c>
      <c r="J47" s="1" t="s">
        <v>292</v>
      </c>
      <c r="K47" s="1">
        <v>12238277</v>
      </c>
      <c r="L47" s="1">
        <v>3143174363</v>
      </c>
      <c r="M47" s="1">
        <v>14634</v>
      </c>
      <c r="N47" s="1" t="s">
        <v>89</v>
      </c>
      <c r="O47" s="1" t="s">
        <v>293</v>
      </c>
      <c r="P47" s="62">
        <v>2020</v>
      </c>
      <c r="Q47" s="1" t="s">
        <v>84</v>
      </c>
      <c r="R47" s="1" t="s">
        <v>85</v>
      </c>
      <c r="S47" s="1" t="s">
        <v>104</v>
      </c>
      <c r="T47" s="74">
        <v>7725444</v>
      </c>
      <c r="U47" s="1" t="s">
        <v>49</v>
      </c>
      <c r="V47" s="3">
        <v>43299212</v>
      </c>
      <c r="W47" s="3">
        <v>39395376</v>
      </c>
      <c r="X47" s="1">
        <v>9.01</v>
      </c>
      <c r="Y47" s="55" t="s">
        <v>7</v>
      </c>
      <c r="Z47" s="90">
        <v>43861</v>
      </c>
      <c r="AA47" s="73" t="s">
        <v>294</v>
      </c>
      <c r="AB47" s="1" t="s">
        <v>51</v>
      </c>
      <c r="AC47" s="90">
        <v>43861</v>
      </c>
      <c r="AD47" s="1"/>
      <c r="AE47" s="1" t="s">
        <v>0</v>
      </c>
      <c r="AF47" s="1" t="s">
        <v>168</v>
      </c>
    </row>
    <row r="48" spans="1:32" ht="15.75" hidden="1">
      <c r="A48" s="1" t="s">
        <v>40</v>
      </c>
      <c r="B48" s="1" t="s">
        <v>41</v>
      </c>
      <c r="C48" s="1">
        <v>11502</v>
      </c>
      <c r="D48" s="2">
        <v>43763</v>
      </c>
      <c r="E48" s="1" t="s">
        <v>42</v>
      </c>
      <c r="F48" s="1">
        <v>2090</v>
      </c>
      <c r="G48" s="1">
        <v>9111180391</v>
      </c>
      <c r="H48" s="106">
        <v>43859</v>
      </c>
      <c r="I48" s="105">
        <v>43859</v>
      </c>
      <c r="J48" s="1" t="s">
        <v>295</v>
      </c>
      <c r="K48" s="1">
        <v>26515117</v>
      </c>
      <c r="L48" s="1">
        <v>3144328116</v>
      </c>
      <c r="M48" s="1">
        <v>14657</v>
      </c>
      <c r="N48" s="1" t="s">
        <v>289</v>
      </c>
      <c r="O48" s="1" t="s">
        <v>296</v>
      </c>
      <c r="P48" s="62">
        <v>2020</v>
      </c>
      <c r="Q48" s="1" t="s">
        <v>91</v>
      </c>
      <c r="R48" s="1" t="s">
        <v>92</v>
      </c>
      <c r="S48" s="1" t="s">
        <v>236</v>
      </c>
      <c r="T48" s="74">
        <v>1075227674</v>
      </c>
      <c r="U48" s="1" t="s">
        <v>49</v>
      </c>
      <c r="V48" s="3">
        <v>50000000</v>
      </c>
      <c r="W48" s="3">
        <v>50387679</v>
      </c>
      <c r="X48" s="1">
        <v>-0.77</v>
      </c>
      <c r="Y48" s="55" t="s">
        <v>7</v>
      </c>
      <c r="Z48" s="90">
        <v>43861</v>
      </c>
      <c r="AA48" s="73" t="s">
        <v>297</v>
      </c>
      <c r="AB48" s="1" t="s">
        <v>51</v>
      </c>
      <c r="AC48" s="90">
        <v>43861</v>
      </c>
      <c r="AD48" s="1"/>
      <c r="AE48" s="1" t="s">
        <v>0</v>
      </c>
      <c r="AF48" s="1" t="s">
        <v>168</v>
      </c>
    </row>
    <row r="49" spans="1:32" ht="15.75" hidden="1">
      <c r="A49" s="1" t="s">
        <v>40</v>
      </c>
      <c r="B49" s="1" t="s">
        <v>243</v>
      </c>
      <c r="C49" s="1">
        <v>71580</v>
      </c>
      <c r="D49" s="2">
        <v>43852</v>
      </c>
      <c r="E49" s="1" t="s">
        <v>42</v>
      </c>
      <c r="F49" s="1">
        <v>2081</v>
      </c>
      <c r="G49" s="1">
        <v>1381004413</v>
      </c>
      <c r="H49" s="104">
        <v>43854</v>
      </c>
      <c r="I49" s="105">
        <v>43858</v>
      </c>
      <c r="J49" s="1" t="s">
        <v>298</v>
      </c>
      <c r="K49" s="1">
        <v>890903938</v>
      </c>
      <c r="L49" s="1">
        <v>3157516180</v>
      </c>
      <c r="M49" s="1">
        <v>14619</v>
      </c>
      <c r="N49" s="1" t="s">
        <v>299</v>
      </c>
      <c r="O49" s="1" t="s">
        <v>300</v>
      </c>
      <c r="P49" s="62">
        <v>2020</v>
      </c>
      <c r="Q49" s="1" t="s">
        <v>65</v>
      </c>
      <c r="R49" s="1" t="s">
        <v>66</v>
      </c>
      <c r="S49" s="1" t="s">
        <v>112</v>
      </c>
      <c r="T49" s="74">
        <v>42781944</v>
      </c>
      <c r="U49" s="1" t="s">
        <v>76</v>
      </c>
      <c r="V49" s="3">
        <v>63865548</v>
      </c>
      <c r="W49" s="3">
        <v>62430077</v>
      </c>
      <c r="X49" s="1">
        <v>2.2400000000000002</v>
      </c>
      <c r="Y49" s="55" t="s">
        <v>7</v>
      </c>
      <c r="Z49" s="82">
        <v>43868</v>
      </c>
      <c r="AA49" s="73" t="s">
        <v>301</v>
      </c>
      <c r="AB49" s="1" t="s">
        <v>51</v>
      </c>
      <c r="AC49" s="101">
        <v>43881</v>
      </c>
      <c r="AD49" s="1"/>
      <c r="AE49" s="1" t="s">
        <v>1</v>
      </c>
      <c r="AF49" s="1" t="s">
        <v>168</v>
      </c>
    </row>
    <row r="50" spans="1:32" ht="15.75" hidden="1">
      <c r="A50" s="1" t="s">
        <v>40</v>
      </c>
      <c r="B50" s="1" t="s">
        <v>41</v>
      </c>
      <c r="C50" s="1">
        <v>12017</v>
      </c>
      <c r="D50" s="2">
        <v>43858</v>
      </c>
      <c r="E50" s="1" t="s">
        <v>42</v>
      </c>
      <c r="F50" s="1">
        <v>2082</v>
      </c>
      <c r="G50" s="1">
        <v>1381007733</v>
      </c>
      <c r="H50" s="104">
        <v>43853</v>
      </c>
      <c r="I50" s="105">
        <v>43858</v>
      </c>
      <c r="J50" s="1" t="s">
        <v>302</v>
      </c>
      <c r="K50" s="1">
        <v>1075253491</v>
      </c>
      <c r="L50" s="1">
        <v>3185412183</v>
      </c>
      <c r="M50" s="1">
        <v>14636</v>
      </c>
      <c r="N50" s="1" t="s">
        <v>303</v>
      </c>
      <c r="O50" s="1" t="s">
        <v>304</v>
      </c>
      <c r="P50" s="62">
        <v>2020</v>
      </c>
      <c r="Q50" s="1" t="s">
        <v>305</v>
      </c>
      <c r="R50" s="1" t="s">
        <v>306</v>
      </c>
      <c r="S50" s="1" t="s">
        <v>119</v>
      </c>
      <c r="T50" s="74">
        <v>1075220165</v>
      </c>
      <c r="U50" s="1" t="s">
        <v>49</v>
      </c>
      <c r="V50" s="3">
        <v>70070864</v>
      </c>
      <c r="W50" s="3">
        <v>63756747</v>
      </c>
      <c r="X50" s="1">
        <v>9.01</v>
      </c>
      <c r="Y50" s="55" t="s">
        <v>7</v>
      </c>
      <c r="Z50" s="90">
        <v>43860</v>
      </c>
      <c r="AA50" s="91" t="s">
        <v>307</v>
      </c>
      <c r="AB50" s="1" t="s">
        <v>51</v>
      </c>
      <c r="AC50" s="90">
        <v>43868</v>
      </c>
      <c r="AE50" s="1" t="s">
        <v>0</v>
      </c>
      <c r="AF50" s="1" t="s">
        <v>168</v>
      </c>
    </row>
    <row r="51" spans="1:32" ht="15.75" hidden="1">
      <c r="A51" s="1" t="s">
        <v>40</v>
      </c>
      <c r="B51" s="1" t="s">
        <v>41</v>
      </c>
      <c r="C51" s="1">
        <v>11993</v>
      </c>
      <c r="D51" s="2">
        <v>43854</v>
      </c>
      <c r="E51" s="1" t="s">
        <v>42</v>
      </c>
      <c r="F51" s="1">
        <v>2083</v>
      </c>
      <c r="G51" s="1">
        <v>1381007306</v>
      </c>
      <c r="H51" s="104">
        <v>43852</v>
      </c>
      <c r="I51" s="105">
        <v>43858</v>
      </c>
      <c r="J51" s="1" t="s">
        <v>308</v>
      </c>
      <c r="K51" s="1">
        <v>1083889089</v>
      </c>
      <c r="L51" s="1">
        <v>3192657852</v>
      </c>
      <c r="M51" s="1">
        <v>14631</v>
      </c>
      <c r="N51" s="1" t="s">
        <v>309</v>
      </c>
      <c r="O51" s="1" t="s">
        <v>310</v>
      </c>
      <c r="P51" s="62">
        <v>2020</v>
      </c>
      <c r="Q51" s="1" t="s">
        <v>57</v>
      </c>
      <c r="R51" s="1" t="s">
        <v>58</v>
      </c>
      <c r="S51" s="1" t="s">
        <v>161</v>
      </c>
      <c r="T51" s="74">
        <v>7687063</v>
      </c>
      <c r="U51" s="1" t="s">
        <v>49</v>
      </c>
      <c r="V51" s="3">
        <v>40764568</v>
      </c>
      <c r="W51" s="3">
        <v>39530610</v>
      </c>
      <c r="X51" s="1">
        <v>3.02</v>
      </c>
      <c r="Y51" s="55" t="s">
        <v>7</v>
      </c>
      <c r="Z51" s="90">
        <v>43861</v>
      </c>
      <c r="AA51" s="73" t="s">
        <v>311</v>
      </c>
      <c r="AB51" s="1" t="s">
        <v>51</v>
      </c>
      <c r="AC51" s="90">
        <v>43867</v>
      </c>
      <c r="AE51" s="1" t="s">
        <v>0</v>
      </c>
      <c r="AF51" s="1" t="s">
        <v>254</v>
      </c>
    </row>
    <row r="52" spans="1:32">
      <c r="A52" s="1" t="s">
        <v>40</v>
      </c>
      <c r="B52" s="1" t="s">
        <v>243</v>
      </c>
      <c r="C52" s="1">
        <v>71522</v>
      </c>
      <c r="D52" s="2">
        <v>43851</v>
      </c>
      <c r="E52" s="1" t="s">
        <v>80</v>
      </c>
      <c r="F52" s="1">
        <v>2029</v>
      </c>
      <c r="G52" s="1">
        <v>1381006890</v>
      </c>
      <c r="H52" s="106">
        <v>43844</v>
      </c>
      <c r="I52" s="105">
        <v>43859</v>
      </c>
      <c r="J52" s="1" t="s">
        <v>312</v>
      </c>
      <c r="K52" s="1">
        <v>890903938</v>
      </c>
      <c r="L52" s="1">
        <v>3157516180</v>
      </c>
      <c r="M52" s="1">
        <v>14584</v>
      </c>
      <c r="N52" s="1" t="s">
        <v>256</v>
      </c>
      <c r="O52" s="1" t="s">
        <v>313</v>
      </c>
      <c r="P52" s="62">
        <v>2020</v>
      </c>
      <c r="Q52" s="1" t="s">
        <v>65</v>
      </c>
      <c r="R52" s="1" t="s">
        <v>66</v>
      </c>
      <c r="S52" s="1" t="s">
        <v>280</v>
      </c>
      <c r="T52" s="74">
        <v>1087189466</v>
      </c>
      <c r="U52" s="1" t="s">
        <v>76</v>
      </c>
      <c r="V52" s="3">
        <v>61268908</v>
      </c>
      <c r="W52" s="3">
        <v>60645077</v>
      </c>
      <c r="X52" s="1">
        <v>1.01</v>
      </c>
      <c r="Y52" s="55" t="s">
        <v>6</v>
      </c>
      <c r="Z52" s="74"/>
      <c r="AA52" s="65"/>
      <c r="AB52" s="1"/>
      <c r="AC52" s="55"/>
      <c r="AE52" s="1" t="s">
        <v>1</v>
      </c>
      <c r="AF52" s="1" t="s">
        <v>87</v>
      </c>
    </row>
    <row r="53" spans="1:32" ht="15.75" hidden="1">
      <c r="A53" s="1" t="s">
        <v>40</v>
      </c>
      <c r="B53" s="1" t="s">
        <v>41</v>
      </c>
      <c r="C53" s="1">
        <v>12018</v>
      </c>
      <c r="D53" s="2">
        <v>43858</v>
      </c>
      <c r="E53" s="1" t="s">
        <v>69</v>
      </c>
      <c r="F53" s="1">
        <v>2030</v>
      </c>
      <c r="G53" s="1">
        <v>1381007796</v>
      </c>
      <c r="H53" s="106">
        <v>43854</v>
      </c>
      <c r="I53" s="105">
        <v>43859</v>
      </c>
      <c r="J53" s="1" t="s">
        <v>314</v>
      </c>
      <c r="K53" s="1">
        <v>17632242</v>
      </c>
      <c r="L53" s="1">
        <v>3133568050</v>
      </c>
      <c r="M53" s="1">
        <v>14643</v>
      </c>
      <c r="N53" s="1" t="s">
        <v>315</v>
      </c>
      <c r="O53" s="1" t="s">
        <v>316</v>
      </c>
      <c r="P53" s="62">
        <v>2020</v>
      </c>
      <c r="Q53" s="1" t="s">
        <v>176</v>
      </c>
      <c r="R53" s="1" t="s">
        <v>177</v>
      </c>
      <c r="S53" s="1" t="s">
        <v>317</v>
      </c>
      <c r="T53" s="74">
        <v>1052406559</v>
      </c>
      <c r="U53" s="1" t="s">
        <v>155</v>
      </c>
      <c r="V53" s="3">
        <v>41176472</v>
      </c>
      <c r="W53" s="3">
        <v>39260190</v>
      </c>
      <c r="X53" s="1">
        <v>4.6500000000000004</v>
      </c>
      <c r="Y53" s="55" t="s">
        <v>7</v>
      </c>
      <c r="Z53" s="82">
        <v>43872</v>
      </c>
      <c r="AA53" s="98" t="s">
        <v>318</v>
      </c>
      <c r="AB53" s="1" t="s">
        <v>180</v>
      </c>
      <c r="AC53" s="101">
        <v>43872</v>
      </c>
      <c r="AE53" s="1" t="s">
        <v>0</v>
      </c>
      <c r="AF53" s="1" t="s">
        <v>319</v>
      </c>
    </row>
    <row r="54" spans="1:32" ht="15.75" hidden="1">
      <c r="A54" s="1" t="s">
        <v>40</v>
      </c>
      <c r="B54" s="1" t="s">
        <v>41</v>
      </c>
      <c r="C54" s="1">
        <v>11967</v>
      </c>
      <c r="D54" s="2">
        <v>43840</v>
      </c>
      <c r="E54" s="1" t="s">
        <v>80</v>
      </c>
      <c r="F54" s="1">
        <v>2030</v>
      </c>
      <c r="G54" s="1">
        <v>1381006153</v>
      </c>
      <c r="H54" s="104">
        <v>43859</v>
      </c>
      <c r="I54" s="105">
        <v>43860</v>
      </c>
      <c r="J54" s="1" t="s">
        <v>320</v>
      </c>
      <c r="K54" s="1">
        <v>12235480</v>
      </c>
      <c r="L54" s="1">
        <v>3134746715</v>
      </c>
      <c r="M54" s="1">
        <v>14686</v>
      </c>
      <c r="N54" s="1" t="s">
        <v>240</v>
      </c>
      <c r="O54" s="1" t="s">
        <v>321</v>
      </c>
      <c r="P54" s="62">
        <v>2020</v>
      </c>
      <c r="Q54" s="1" t="s">
        <v>73</v>
      </c>
      <c r="R54" s="1" t="s">
        <v>74</v>
      </c>
      <c r="S54" s="1" t="s">
        <v>86</v>
      </c>
      <c r="T54" s="74">
        <v>1084896031</v>
      </c>
      <c r="U54" s="1" t="s">
        <v>155</v>
      </c>
      <c r="V54" s="3">
        <v>31889764</v>
      </c>
      <c r="W54" s="3">
        <v>29965380</v>
      </c>
      <c r="X54" s="1">
        <v>6.03</v>
      </c>
      <c r="Y54" s="55" t="s">
        <v>7</v>
      </c>
      <c r="Z54" s="82">
        <v>43860</v>
      </c>
      <c r="AA54" s="73" t="s">
        <v>322</v>
      </c>
      <c r="AB54" s="1" t="s">
        <v>51</v>
      </c>
      <c r="AC54" s="90">
        <v>43861</v>
      </c>
      <c r="AE54" s="1" t="s">
        <v>0</v>
      </c>
      <c r="AF54" s="1" t="s">
        <v>168</v>
      </c>
    </row>
    <row r="55" spans="1:32" ht="15.75">
      <c r="A55" s="1" t="s">
        <v>40</v>
      </c>
      <c r="B55" s="1" t="s">
        <v>41</v>
      </c>
      <c r="C55" s="1">
        <v>11754</v>
      </c>
      <c r="D55" s="2">
        <v>43805</v>
      </c>
      <c r="E55" s="1" t="s">
        <v>42</v>
      </c>
      <c r="F55" s="1">
        <v>2085</v>
      </c>
      <c r="G55" s="1">
        <v>1381000590</v>
      </c>
      <c r="H55" s="104">
        <v>43859</v>
      </c>
      <c r="I55" s="105">
        <v>43859</v>
      </c>
      <c r="J55" s="1" t="s">
        <v>323</v>
      </c>
      <c r="K55" s="1">
        <v>55196267</v>
      </c>
      <c r="L55" s="1">
        <v>312351842</v>
      </c>
      <c r="M55" s="1">
        <v>14681</v>
      </c>
      <c r="N55" s="1" t="s">
        <v>82</v>
      </c>
      <c r="O55" s="1" t="s">
        <v>324</v>
      </c>
      <c r="P55" s="62">
        <v>2020</v>
      </c>
      <c r="Q55" s="1" t="s">
        <v>84</v>
      </c>
      <c r="R55" s="1" t="s">
        <v>85</v>
      </c>
      <c r="S55" s="1" t="s">
        <v>134</v>
      </c>
      <c r="T55" s="75">
        <v>830001133</v>
      </c>
      <c r="U55" s="1" t="s">
        <v>134</v>
      </c>
      <c r="V55" s="3">
        <v>42118112</v>
      </c>
      <c r="W55" s="3">
        <v>38880515</v>
      </c>
      <c r="X55" s="1">
        <v>7.68</v>
      </c>
      <c r="Y55" s="55" t="s">
        <v>7</v>
      </c>
      <c r="Z55" s="90">
        <v>43875</v>
      </c>
      <c r="AA55" s="73" t="s">
        <v>325</v>
      </c>
      <c r="AB55" s="1" t="s">
        <v>51</v>
      </c>
      <c r="AC55" s="55"/>
      <c r="AE55" s="1" t="s">
        <v>2</v>
      </c>
      <c r="AF55" s="1" t="s">
        <v>87</v>
      </c>
    </row>
    <row r="56" spans="1:32" ht="15.75" hidden="1">
      <c r="A56" s="1" t="s">
        <v>40</v>
      </c>
      <c r="B56" s="1" t="s">
        <v>41</v>
      </c>
      <c r="C56" s="1">
        <v>11508</v>
      </c>
      <c r="D56" s="2">
        <v>43763</v>
      </c>
      <c r="E56" s="1" t="s">
        <v>42</v>
      </c>
      <c r="F56" s="1">
        <v>2086</v>
      </c>
      <c r="G56" s="1">
        <v>9111180403</v>
      </c>
      <c r="H56" s="104">
        <v>43859</v>
      </c>
      <c r="I56" s="105">
        <v>43859</v>
      </c>
      <c r="J56" s="1" t="s">
        <v>326</v>
      </c>
      <c r="K56" s="1">
        <v>55155745</v>
      </c>
      <c r="L56" s="1">
        <v>3132837118</v>
      </c>
      <c r="M56" s="1">
        <v>14682</v>
      </c>
      <c r="N56" s="1" t="s">
        <v>240</v>
      </c>
      <c r="O56" s="1" t="s">
        <v>327</v>
      </c>
      <c r="P56" s="62">
        <v>2020</v>
      </c>
      <c r="Q56" s="1" t="s">
        <v>102</v>
      </c>
      <c r="R56" s="1" t="s">
        <v>103</v>
      </c>
      <c r="S56" s="1" t="s">
        <v>134</v>
      </c>
      <c r="T56" s="75">
        <v>830001133</v>
      </c>
      <c r="U56" s="1" t="s">
        <v>134</v>
      </c>
      <c r="V56" s="3">
        <v>32039370</v>
      </c>
      <c r="W56" s="3">
        <v>29853430</v>
      </c>
      <c r="X56" s="1">
        <v>6.82</v>
      </c>
      <c r="Y56" s="55" t="s">
        <v>7</v>
      </c>
      <c r="Z56" s="90">
        <v>43860</v>
      </c>
      <c r="AA56" s="73" t="s">
        <v>328</v>
      </c>
      <c r="AB56" s="1" t="s">
        <v>51</v>
      </c>
      <c r="AC56" s="90">
        <v>43876</v>
      </c>
      <c r="AE56" s="1" t="s">
        <v>2</v>
      </c>
      <c r="AF56" s="1" t="s">
        <v>168</v>
      </c>
    </row>
    <row r="57" spans="1:32" ht="15.75" hidden="1">
      <c r="A57" s="1" t="s">
        <v>40</v>
      </c>
      <c r="B57" s="1" t="s">
        <v>41</v>
      </c>
      <c r="C57" s="1">
        <v>11885</v>
      </c>
      <c r="D57" s="2">
        <v>43825</v>
      </c>
      <c r="E57" s="1" t="s">
        <v>42</v>
      </c>
      <c r="F57" s="1">
        <v>2088</v>
      </c>
      <c r="G57" s="1">
        <v>1381004504</v>
      </c>
      <c r="H57" s="104">
        <v>43859</v>
      </c>
      <c r="I57" s="105">
        <v>43859</v>
      </c>
      <c r="J57" s="1" t="s">
        <v>329</v>
      </c>
      <c r="K57" s="1">
        <v>891102558</v>
      </c>
      <c r="L57" s="1">
        <v>3183450778</v>
      </c>
      <c r="M57" s="1">
        <v>14672</v>
      </c>
      <c r="N57" s="1" t="s">
        <v>267</v>
      </c>
      <c r="O57" s="1" t="s">
        <v>330</v>
      </c>
      <c r="P57" s="62">
        <v>2020</v>
      </c>
      <c r="Q57" s="1" t="s">
        <v>117</v>
      </c>
      <c r="R57" s="1" t="s">
        <v>118</v>
      </c>
      <c r="S57" s="1" t="s">
        <v>123</v>
      </c>
      <c r="T57" s="76">
        <v>7723126</v>
      </c>
      <c r="U57" s="1" t="s">
        <v>155</v>
      </c>
      <c r="V57" s="3">
        <v>26362204</v>
      </c>
      <c r="W57" s="3">
        <v>25026331</v>
      </c>
      <c r="X57" s="1">
        <v>5.0599999999999996</v>
      </c>
      <c r="Y57" s="55" t="s">
        <v>7</v>
      </c>
      <c r="Z57" s="90">
        <v>43860</v>
      </c>
      <c r="AA57" s="91" t="s">
        <v>331</v>
      </c>
      <c r="AB57" s="1" t="s">
        <v>51</v>
      </c>
      <c r="AC57" s="101">
        <v>43864</v>
      </c>
      <c r="AE57" s="1" t="s">
        <v>0</v>
      </c>
      <c r="AF57" s="1" t="s">
        <v>254</v>
      </c>
    </row>
    <row r="58" spans="1:32" ht="15.75" hidden="1">
      <c r="A58" s="1" t="s">
        <v>40</v>
      </c>
      <c r="B58" s="1" t="s">
        <v>41</v>
      </c>
      <c r="C58" s="1">
        <v>11941</v>
      </c>
      <c r="D58" s="2">
        <v>43829</v>
      </c>
      <c r="E58" s="1" t="s">
        <v>42</v>
      </c>
      <c r="F58" s="1">
        <v>2089</v>
      </c>
      <c r="G58" s="1">
        <v>1381005340</v>
      </c>
      <c r="H58" s="104">
        <v>43859</v>
      </c>
      <c r="I58" s="105">
        <v>43859</v>
      </c>
      <c r="J58" s="1" t="s">
        <v>332</v>
      </c>
      <c r="K58" s="1">
        <v>83089420</v>
      </c>
      <c r="L58" s="1">
        <v>3158314838</v>
      </c>
      <c r="M58" s="1">
        <v>14685</v>
      </c>
      <c r="N58" s="1" t="s">
        <v>333</v>
      </c>
      <c r="O58" s="1" t="s">
        <v>334</v>
      </c>
      <c r="P58" s="62">
        <v>2020</v>
      </c>
      <c r="Q58" s="1" t="s">
        <v>73</v>
      </c>
      <c r="R58" s="1" t="s">
        <v>74</v>
      </c>
      <c r="S58" s="1" t="s">
        <v>119</v>
      </c>
      <c r="T58" s="74">
        <v>1075220165</v>
      </c>
      <c r="U58" s="1" t="s">
        <v>49</v>
      </c>
      <c r="V58" s="3">
        <v>58653544</v>
      </c>
      <c r="W58" s="3">
        <v>55497580</v>
      </c>
      <c r="X58" s="1">
        <v>5.38</v>
      </c>
      <c r="Y58" s="55" t="s">
        <v>7</v>
      </c>
      <c r="Z58" s="82">
        <v>43866</v>
      </c>
      <c r="AA58" s="98" t="s">
        <v>335</v>
      </c>
      <c r="AB58" s="1" t="s">
        <v>51</v>
      </c>
      <c r="AC58" s="90">
        <v>43868</v>
      </c>
      <c r="AE58" s="1" t="s">
        <v>0</v>
      </c>
      <c r="AF58" s="1" t="s">
        <v>168</v>
      </c>
    </row>
    <row r="59" spans="1:32" ht="15.75" hidden="1">
      <c r="A59" s="1" t="s">
        <v>40</v>
      </c>
      <c r="B59" s="1" t="s">
        <v>41</v>
      </c>
      <c r="C59" s="1">
        <v>11932</v>
      </c>
      <c r="D59" s="2">
        <v>43829</v>
      </c>
      <c r="E59" s="1" t="s">
        <v>69</v>
      </c>
      <c r="F59" s="1">
        <v>2024</v>
      </c>
      <c r="G59" s="1">
        <v>1381005330</v>
      </c>
      <c r="H59" s="104">
        <v>43844</v>
      </c>
      <c r="I59" s="105">
        <v>43844</v>
      </c>
      <c r="J59" s="1" t="s">
        <v>336</v>
      </c>
      <c r="K59" s="1">
        <v>83057807</v>
      </c>
      <c r="L59" s="1">
        <v>3212212629</v>
      </c>
      <c r="M59" s="1">
        <v>14583</v>
      </c>
      <c r="N59" s="1" t="s">
        <v>337</v>
      </c>
      <c r="O59" s="1" t="s">
        <v>338</v>
      </c>
      <c r="P59" s="62">
        <v>2020</v>
      </c>
      <c r="Q59" s="1" t="s">
        <v>91</v>
      </c>
      <c r="R59" s="1" t="s">
        <v>92</v>
      </c>
      <c r="S59" s="1" t="s">
        <v>134</v>
      </c>
      <c r="T59" s="75">
        <v>830001133</v>
      </c>
      <c r="U59" s="1" t="s">
        <v>134</v>
      </c>
      <c r="V59" s="3">
        <v>31496062</v>
      </c>
      <c r="W59" s="3">
        <v>28780307</v>
      </c>
      <c r="X59" s="1">
        <v>8.6199999999999992</v>
      </c>
      <c r="Y59" s="55" t="s">
        <v>7</v>
      </c>
      <c r="Z59" s="82">
        <v>43859</v>
      </c>
      <c r="AA59" s="73" t="s">
        <v>339</v>
      </c>
      <c r="AB59" s="74" t="s">
        <v>78</v>
      </c>
      <c r="AC59" s="82">
        <v>43865</v>
      </c>
      <c r="AE59" s="1" t="s">
        <v>2</v>
      </c>
      <c r="AF59" s="1" t="s">
        <v>53</v>
      </c>
    </row>
    <row r="60" spans="1:32" ht="15.75" hidden="1">
      <c r="A60" s="1" t="s">
        <v>40</v>
      </c>
      <c r="B60" s="1" t="s">
        <v>41</v>
      </c>
      <c r="C60" s="1">
        <v>11544</v>
      </c>
      <c r="D60" s="2">
        <v>43769</v>
      </c>
      <c r="E60" s="1" t="s">
        <v>42</v>
      </c>
      <c r="F60" s="1">
        <v>2094</v>
      </c>
      <c r="G60" s="1">
        <v>9111181341</v>
      </c>
      <c r="H60" s="106">
        <v>43860</v>
      </c>
      <c r="I60" s="105">
        <v>43860</v>
      </c>
      <c r="J60" s="1" t="s">
        <v>340</v>
      </c>
      <c r="K60" s="1">
        <v>36171528</v>
      </c>
      <c r="L60" s="1">
        <v>3213205399</v>
      </c>
      <c r="M60" s="1">
        <v>14689</v>
      </c>
      <c r="N60" s="1" t="s">
        <v>341</v>
      </c>
      <c r="O60" s="1" t="s">
        <v>342</v>
      </c>
      <c r="P60" s="62">
        <v>2020</v>
      </c>
      <c r="Q60" s="1" t="s">
        <v>84</v>
      </c>
      <c r="R60" s="1" t="s">
        <v>85</v>
      </c>
      <c r="S60" s="1" t="s">
        <v>104</v>
      </c>
      <c r="T60" s="74">
        <v>7725444</v>
      </c>
      <c r="U60" s="1" t="s">
        <v>49</v>
      </c>
      <c r="V60" s="3">
        <v>36692912</v>
      </c>
      <c r="W60" s="3">
        <v>34942479</v>
      </c>
      <c r="X60" s="1">
        <v>4.7699999999999996</v>
      </c>
      <c r="Y60" s="55" t="s">
        <v>7</v>
      </c>
      <c r="Z60" s="82">
        <v>43861</v>
      </c>
      <c r="AA60" s="73" t="s">
        <v>343</v>
      </c>
      <c r="AB60" s="1" t="s">
        <v>51</v>
      </c>
      <c r="AC60" s="82">
        <v>43865</v>
      </c>
      <c r="AE60" s="1" t="s">
        <v>0</v>
      </c>
      <c r="AF60" s="1" t="s">
        <v>344</v>
      </c>
    </row>
    <row r="61" spans="1:32" ht="15.75" hidden="1">
      <c r="A61" s="1" t="s">
        <v>40</v>
      </c>
      <c r="B61" s="1" t="s">
        <v>41</v>
      </c>
      <c r="C61" s="1">
        <v>12020</v>
      </c>
      <c r="D61" s="2">
        <v>43859</v>
      </c>
      <c r="E61" s="1" t="s">
        <v>69</v>
      </c>
      <c r="F61" s="1">
        <v>2031</v>
      </c>
      <c r="G61" s="1">
        <v>1381008118</v>
      </c>
      <c r="H61" s="104">
        <v>43852</v>
      </c>
      <c r="I61" s="105">
        <v>43860</v>
      </c>
      <c r="J61" s="1" t="s">
        <v>345</v>
      </c>
      <c r="K61" s="1">
        <v>1117533779</v>
      </c>
      <c r="L61" s="1">
        <v>3125175708</v>
      </c>
      <c r="M61" s="1">
        <v>14635</v>
      </c>
      <c r="N61" s="1" t="s">
        <v>346</v>
      </c>
      <c r="O61" s="1" t="s">
        <v>347</v>
      </c>
      <c r="P61" s="62">
        <v>2020</v>
      </c>
      <c r="Q61" s="1" t="s">
        <v>91</v>
      </c>
      <c r="R61" s="1" t="s">
        <v>92</v>
      </c>
      <c r="S61" s="1" t="s">
        <v>178</v>
      </c>
      <c r="T61" s="74">
        <v>40756945</v>
      </c>
      <c r="U61" s="1" t="s">
        <v>155</v>
      </c>
      <c r="V61" s="3">
        <v>29125984</v>
      </c>
      <c r="W61" s="3">
        <v>26617309</v>
      </c>
      <c r="X61" s="1">
        <v>8.61</v>
      </c>
      <c r="Y61" s="55" t="s">
        <v>7</v>
      </c>
      <c r="Z61" s="82">
        <v>43860</v>
      </c>
      <c r="AA61" s="73" t="s">
        <v>348</v>
      </c>
      <c r="AB61" s="1" t="s">
        <v>78</v>
      </c>
      <c r="AC61" s="90">
        <v>43869</v>
      </c>
      <c r="AE61" s="1" t="s">
        <v>0</v>
      </c>
      <c r="AF61" s="1" t="s">
        <v>53</v>
      </c>
    </row>
    <row r="62" spans="1:32" ht="15.75" hidden="1">
      <c r="A62" s="1" t="s">
        <v>40</v>
      </c>
      <c r="B62" s="1" t="s">
        <v>41</v>
      </c>
      <c r="C62" s="1">
        <v>11618</v>
      </c>
      <c r="D62" s="2">
        <v>43784</v>
      </c>
      <c r="E62" s="1" t="s">
        <v>80</v>
      </c>
      <c r="F62" s="1">
        <v>2031</v>
      </c>
      <c r="G62" s="1">
        <v>9111182921</v>
      </c>
      <c r="H62" s="106">
        <v>43859</v>
      </c>
      <c r="I62" s="105">
        <v>43860</v>
      </c>
      <c r="J62" s="1" t="s">
        <v>349</v>
      </c>
      <c r="K62" s="1">
        <v>1083882407</v>
      </c>
      <c r="L62" s="1">
        <v>3209183891</v>
      </c>
      <c r="M62" s="1">
        <v>14674</v>
      </c>
      <c r="N62" s="1" t="s">
        <v>194</v>
      </c>
      <c r="O62" s="1" t="s">
        <v>350</v>
      </c>
      <c r="P62" s="62">
        <v>2020</v>
      </c>
      <c r="Q62" s="1" t="s">
        <v>65</v>
      </c>
      <c r="R62" s="1" t="s">
        <v>66</v>
      </c>
      <c r="S62" s="1" t="s">
        <v>280</v>
      </c>
      <c r="T62" s="74">
        <v>1087189466</v>
      </c>
      <c r="U62" s="1" t="s">
        <v>76</v>
      </c>
      <c r="V62" s="3">
        <v>27787402</v>
      </c>
      <c r="W62" s="3">
        <v>25026331</v>
      </c>
      <c r="X62" s="1">
        <v>9.93</v>
      </c>
      <c r="Y62" s="55" t="s">
        <v>7</v>
      </c>
      <c r="Z62" s="82">
        <v>43871</v>
      </c>
      <c r="AA62" s="73" t="s">
        <v>351</v>
      </c>
      <c r="AB62" s="1" t="s">
        <v>95</v>
      </c>
      <c r="AC62" s="90">
        <v>43875</v>
      </c>
      <c r="AE62" s="1" t="s">
        <v>0</v>
      </c>
      <c r="AF62" s="1" t="s">
        <v>53</v>
      </c>
    </row>
    <row r="63" spans="1:32" ht="15.75" hidden="1">
      <c r="A63" s="1" t="s">
        <v>40</v>
      </c>
      <c r="B63" s="1" t="s">
        <v>41</v>
      </c>
      <c r="C63" s="1">
        <v>11326</v>
      </c>
      <c r="D63" s="2">
        <v>43731</v>
      </c>
      <c r="E63" s="1" t="s">
        <v>69</v>
      </c>
      <c r="F63" s="1">
        <v>2032</v>
      </c>
      <c r="G63" s="1">
        <v>9111176018</v>
      </c>
      <c r="H63" s="106">
        <v>43852</v>
      </c>
      <c r="I63" s="105">
        <v>43860</v>
      </c>
      <c r="J63" s="1" t="s">
        <v>352</v>
      </c>
      <c r="K63" s="1">
        <v>34544823</v>
      </c>
      <c r="L63" s="1">
        <v>3204926553</v>
      </c>
      <c r="M63" s="1">
        <v>14630</v>
      </c>
      <c r="N63" s="1" t="s">
        <v>289</v>
      </c>
      <c r="O63" s="1" t="s">
        <v>353</v>
      </c>
      <c r="P63" s="62">
        <v>2020</v>
      </c>
      <c r="Q63" s="1" t="s">
        <v>91</v>
      </c>
      <c r="R63" s="1" t="s">
        <v>92</v>
      </c>
      <c r="S63" s="1" t="s">
        <v>258</v>
      </c>
      <c r="T63" s="74">
        <v>40613295</v>
      </c>
      <c r="U63" s="1" t="s">
        <v>49</v>
      </c>
      <c r="V63" s="3">
        <v>50330708</v>
      </c>
      <c r="W63" s="3">
        <v>50387679</v>
      </c>
      <c r="X63" s="1">
        <v>-0.11</v>
      </c>
      <c r="Y63" s="55" t="s">
        <v>7</v>
      </c>
      <c r="Z63" s="82">
        <v>43864</v>
      </c>
      <c r="AA63" s="73" t="s">
        <v>354</v>
      </c>
      <c r="AB63" s="1" t="s">
        <v>78</v>
      </c>
      <c r="AC63" s="90">
        <v>43869</v>
      </c>
      <c r="AE63" s="63" t="s">
        <v>0</v>
      </c>
      <c r="AF63" s="1" t="s">
        <v>53</v>
      </c>
    </row>
    <row r="64" spans="1:32" ht="15.75" hidden="1">
      <c r="A64" s="1" t="s">
        <v>40</v>
      </c>
      <c r="B64" s="1" t="s">
        <v>41</v>
      </c>
      <c r="C64" s="1">
        <v>11192</v>
      </c>
      <c r="D64" s="2">
        <v>43693</v>
      </c>
      <c r="E64" s="1" t="s">
        <v>42</v>
      </c>
      <c r="F64" s="1">
        <v>2091</v>
      </c>
      <c r="G64" s="1">
        <v>9111171563</v>
      </c>
      <c r="H64" s="104">
        <v>43851</v>
      </c>
      <c r="I64" s="105">
        <v>43860</v>
      </c>
      <c r="J64" s="1" t="s">
        <v>355</v>
      </c>
      <c r="K64" s="1">
        <v>55180187</v>
      </c>
      <c r="L64" s="1">
        <v>3123033784</v>
      </c>
      <c r="M64" s="1">
        <v>14625</v>
      </c>
      <c r="N64" s="1" t="s">
        <v>356</v>
      </c>
      <c r="O64" s="1" t="s">
        <v>357</v>
      </c>
      <c r="P64" s="62">
        <v>2020</v>
      </c>
      <c r="Q64" s="1" t="s">
        <v>91</v>
      </c>
      <c r="R64" s="1" t="s">
        <v>92</v>
      </c>
      <c r="S64" s="1" t="s">
        <v>184</v>
      </c>
      <c r="T64" s="74">
        <v>1000035025</v>
      </c>
      <c r="U64" s="1" t="s">
        <v>129</v>
      </c>
      <c r="V64" s="3">
        <v>88181104</v>
      </c>
      <c r="W64" s="3">
        <v>82937158</v>
      </c>
      <c r="X64" s="1">
        <v>5.94</v>
      </c>
      <c r="Y64" s="55" t="s">
        <v>7</v>
      </c>
      <c r="Z64" s="82">
        <v>43861</v>
      </c>
      <c r="AA64" s="73" t="s">
        <v>358</v>
      </c>
      <c r="AB64" s="1" t="s">
        <v>51</v>
      </c>
      <c r="AC64" s="101">
        <v>43864</v>
      </c>
      <c r="AE64" s="1" t="s">
        <v>5</v>
      </c>
      <c r="AF64" s="1" t="s">
        <v>201</v>
      </c>
    </row>
    <row r="65" spans="1:32" ht="15.75" hidden="1">
      <c r="A65" s="1" t="s">
        <v>40</v>
      </c>
      <c r="B65" s="1" t="s">
        <v>41</v>
      </c>
      <c r="C65" s="1">
        <v>11510</v>
      </c>
      <c r="D65" s="2">
        <v>43763</v>
      </c>
      <c r="E65" s="1" t="s">
        <v>42</v>
      </c>
      <c r="F65" s="1">
        <v>2092</v>
      </c>
      <c r="G65" s="1">
        <v>9111180405</v>
      </c>
      <c r="H65" s="104">
        <v>43854</v>
      </c>
      <c r="I65" s="105">
        <v>43860</v>
      </c>
      <c r="J65" s="1" t="s">
        <v>359</v>
      </c>
      <c r="K65" s="1">
        <v>1079184362</v>
      </c>
      <c r="L65" s="1">
        <v>3154307801</v>
      </c>
      <c r="M65" s="1">
        <v>14645</v>
      </c>
      <c r="N65" s="1" t="s">
        <v>360</v>
      </c>
      <c r="O65" s="1" t="s">
        <v>361</v>
      </c>
      <c r="P65" s="62">
        <v>2020</v>
      </c>
      <c r="Q65" s="1" t="s">
        <v>91</v>
      </c>
      <c r="R65" s="1" t="s">
        <v>92</v>
      </c>
      <c r="S65" s="1" t="s">
        <v>59</v>
      </c>
      <c r="T65" s="76">
        <v>1016021528</v>
      </c>
      <c r="U65" s="1" t="s">
        <v>76</v>
      </c>
      <c r="V65" s="3">
        <v>33062992</v>
      </c>
      <c r="W65" s="3">
        <v>30655692</v>
      </c>
      <c r="X65" s="1">
        <v>7.28</v>
      </c>
      <c r="Y65" s="55" t="s">
        <v>7</v>
      </c>
      <c r="Z65" s="82">
        <v>43861</v>
      </c>
      <c r="AA65" s="73" t="s">
        <v>362</v>
      </c>
      <c r="AB65" s="1" t="s">
        <v>51</v>
      </c>
      <c r="AC65" s="101">
        <v>43867</v>
      </c>
      <c r="AE65" s="1" t="s">
        <v>0</v>
      </c>
      <c r="AF65" s="1" t="s">
        <v>254</v>
      </c>
    </row>
    <row r="66" spans="1:32" ht="15.75" hidden="1">
      <c r="A66" s="1" t="s">
        <v>40</v>
      </c>
      <c r="B66" s="1" t="s">
        <v>41</v>
      </c>
      <c r="C66" s="1">
        <v>11964</v>
      </c>
      <c r="D66" s="2">
        <v>43840</v>
      </c>
      <c r="E66" s="1" t="s">
        <v>42</v>
      </c>
      <c r="F66" s="1">
        <v>2093</v>
      </c>
      <c r="G66" s="1">
        <v>1381006150</v>
      </c>
      <c r="H66" s="104">
        <v>43859</v>
      </c>
      <c r="I66" s="105">
        <v>43860</v>
      </c>
      <c r="J66" s="1" t="s">
        <v>363</v>
      </c>
      <c r="K66" s="1">
        <v>36300191</v>
      </c>
      <c r="L66" s="1">
        <v>3132074688</v>
      </c>
      <c r="M66" s="1">
        <v>14683</v>
      </c>
      <c r="N66" s="1" t="s">
        <v>364</v>
      </c>
      <c r="O66" s="1" t="s">
        <v>365</v>
      </c>
      <c r="P66" s="62">
        <v>2020</v>
      </c>
      <c r="Q66" s="1" t="s">
        <v>46</v>
      </c>
      <c r="R66" s="1" t="s">
        <v>47</v>
      </c>
      <c r="S66" s="1" t="s">
        <v>108</v>
      </c>
      <c r="T66" s="74">
        <v>1075221757</v>
      </c>
      <c r="U66" s="1" t="s">
        <v>76</v>
      </c>
      <c r="V66" s="3">
        <v>37354332</v>
      </c>
      <c r="W66" s="3">
        <v>37568137</v>
      </c>
      <c r="X66" s="1">
        <v>-0.56999999999999995</v>
      </c>
      <c r="Y66" s="55" t="s">
        <v>7</v>
      </c>
      <c r="Z66" s="82">
        <v>43864</v>
      </c>
      <c r="AA66" s="73" t="s">
        <v>366</v>
      </c>
      <c r="AB66" s="1" t="s">
        <v>51</v>
      </c>
      <c r="AC66" s="101">
        <v>43868</v>
      </c>
      <c r="AE66" s="1" t="s">
        <v>0</v>
      </c>
      <c r="AF66" s="1" t="s">
        <v>367</v>
      </c>
    </row>
    <row r="67" spans="1:32" ht="15.75" hidden="1">
      <c r="A67" s="1" t="s">
        <v>40</v>
      </c>
      <c r="B67" s="1" t="s">
        <v>41</v>
      </c>
      <c r="C67" s="1">
        <v>11576</v>
      </c>
      <c r="D67" s="2">
        <v>43775</v>
      </c>
      <c r="E67" s="1" t="s">
        <v>42</v>
      </c>
      <c r="F67" s="1">
        <v>2098</v>
      </c>
      <c r="G67" s="1">
        <v>9111181876</v>
      </c>
      <c r="H67" s="104">
        <v>43859</v>
      </c>
      <c r="I67" s="105">
        <v>43861</v>
      </c>
      <c r="J67" s="1" t="s">
        <v>368</v>
      </c>
      <c r="K67" s="1">
        <v>26468895</v>
      </c>
      <c r="L67" s="1">
        <v>3156275002</v>
      </c>
      <c r="M67" s="1">
        <v>14687</v>
      </c>
      <c r="N67" s="1" t="s">
        <v>217</v>
      </c>
      <c r="O67" s="1" t="s">
        <v>369</v>
      </c>
      <c r="P67" s="62">
        <v>2020</v>
      </c>
      <c r="Q67" s="1" t="s">
        <v>46</v>
      </c>
      <c r="R67" s="1" t="s">
        <v>47</v>
      </c>
      <c r="S67" s="1" t="s">
        <v>104</v>
      </c>
      <c r="T67" s="74">
        <v>7725444</v>
      </c>
      <c r="U67" s="1" t="s">
        <v>155</v>
      </c>
      <c r="V67" s="3">
        <v>28732284</v>
      </c>
      <c r="W67" s="3">
        <v>26252688</v>
      </c>
      <c r="X67" s="1">
        <v>8.6199999999999992</v>
      </c>
      <c r="Y67" s="55" t="s">
        <v>7</v>
      </c>
      <c r="Z67" s="82">
        <v>43865</v>
      </c>
      <c r="AA67" s="99" t="s">
        <v>370</v>
      </c>
      <c r="AB67" s="1" t="s">
        <v>51</v>
      </c>
      <c r="AC67" s="87">
        <v>43865</v>
      </c>
      <c r="AE67" s="1" t="s">
        <v>0</v>
      </c>
      <c r="AF67" s="1" t="s">
        <v>168</v>
      </c>
    </row>
    <row r="68" spans="1:32" hidden="1">
      <c r="A68" s="1" t="s">
        <v>40</v>
      </c>
      <c r="B68" s="1" t="s">
        <v>41</v>
      </c>
      <c r="C68" s="1">
        <v>11931</v>
      </c>
      <c r="D68" s="2">
        <v>43829</v>
      </c>
      <c r="E68" s="1" t="s">
        <v>42</v>
      </c>
      <c r="F68" s="1">
        <v>2095</v>
      </c>
      <c r="G68" s="1">
        <v>1381005329</v>
      </c>
      <c r="H68" s="104">
        <v>43860</v>
      </c>
      <c r="I68" s="105">
        <v>43860</v>
      </c>
      <c r="J68" s="1" t="s">
        <v>371</v>
      </c>
      <c r="K68" s="1">
        <v>36163897</v>
      </c>
      <c r="L68" s="1">
        <v>3115500977</v>
      </c>
      <c r="M68" s="1">
        <v>14690</v>
      </c>
      <c r="N68" s="1" t="s">
        <v>115</v>
      </c>
      <c r="O68" s="1" t="s">
        <v>372</v>
      </c>
      <c r="P68" s="62">
        <v>2020</v>
      </c>
      <c r="Q68" s="1" t="s">
        <v>373</v>
      </c>
      <c r="R68" s="1" t="s">
        <v>374</v>
      </c>
      <c r="S68" s="1" t="s">
        <v>98</v>
      </c>
      <c r="T68" s="74">
        <v>42781944</v>
      </c>
      <c r="U68" s="1" t="s">
        <v>49</v>
      </c>
      <c r="V68" s="3">
        <v>33062992</v>
      </c>
      <c r="W68" s="3">
        <v>30824793</v>
      </c>
      <c r="X68" s="1">
        <v>6.76</v>
      </c>
      <c r="Y68" s="55" t="s">
        <v>7</v>
      </c>
      <c r="Z68" s="82">
        <v>43865</v>
      </c>
      <c r="AA68" s="1" t="s">
        <v>375</v>
      </c>
      <c r="AB68" s="1" t="s">
        <v>51</v>
      </c>
      <c r="AC68" s="82">
        <v>43867</v>
      </c>
      <c r="AE68" s="1" t="s">
        <v>0</v>
      </c>
      <c r="AF68" s="1" t="s">
        <v>53</v>
      </c>
    </row>
    <row r="69" spans="1:32" ht="15.75" hidden="1">
      <c r="A69" s="1" t="s">
        <v>40</v>
      </c>
      <c r="B69" s="1" t="s">
        <v>41</v>
      </c>
      <c r="C69" s="1">
        <v>12016</v>
      </c>
      <c r="D69" s="2">
        <v>43858</v>
      </c>
      <c r="E69" s="1" t="s">
        <v>69</v>
      </c>
      <c r="F69" s="1">
        <v>2033</v>
      </c>
      <c r="G69" s="1">
        <v>1381007732</v>
      </c>
      <c r="H69" s="106">
        <v>43860</v>
      </c>
      <c r="I69" s="105">
        <v>43861</v>
      </c>
      <c r="J69" s="1" t="s">
        <v>376</v>
      </c>
      <c r="K69" s="1">
        <v>13351030</v>
      </c>
      <c r="L69" s="1">
        <v>3103285200</v>
      </c>
      <c r="M69" s="1">
        <v>14693</v>
      </c>
      <c r="N69" s="1" t="s">
        <v>377</v>
      </c>
      <c r="O69" s="1" t="s">
        <v>378</v>
      </c>
      <c r="P69" s="62">
        <v>2020</v>
      </c>
      <c r="Q69" s="1" t="s">
        <v>91</v>
      </c>
      <c r="R69" s="1" t="s">
        <v>92</v>
      </c>
      <c r="S69" s="1" t="s">
        <v>134</v>
      </c>
      <c r="T69" s="75">
        <v>830001133</v>
      </c>
      <c r="U69" s="1" t="s">
        <v>134</v>
      </c>
      <c r="V69" s="3">
        <v>105503936</v>
      </c>
      <c r="W69" s="3">
        <v>95999446</v>
      </c>
      <c r="X69" s="1">
        <v>9</v>
      </c>
      <c r="Y69" s="55" t="s">
        <v>7</v>
      </c>
      <c r="Z69" s="82">
        <v>43872</v>
      </c>
      <c r="AA69" s="73" t="s">
        <v>379</v>
      </c>
      <c r="AB69" s="1" t="s">
        <v>380</v>
      </c>
      <c r="AC69" s="82">
        <v>43886</v>
      </c>
      <c r="AE69" s="1" t="s">
        <v>2</v>
      </c>
      <c r="AF69" s="1" t="s">
        <v>381</v>
      </c>
    </row>
    <row r="70" spans="1:32" ht="15.75" hidden="1">
      <c r="A70" s="1" t="s">
        <v>40</v>
      </c>
      <c r="B70" s="1" t="s">
        <v>41</v>
      </c>
      <c r="C70" s="1">
        <v>11734</v>
      </c>
      <c r="D70" s="2">
        <v>43798</v>
      </c>
      <c r="E70" s="1" t="s">
        <v>69</v>
      </c>
      <c r="F70" s="1">
        <v>2035</v>
      </c>
      <c r="G70" s="1">
        <v>9111186322</v>
      </c>
      <c r="H70" s="106">
        <v>43861</v>
      </c>
      <c r="I70" s="105">
        <v>43861</v>
      </c>
      <c r="J70" s="1" t="s">
        <v>382</v>
      </c>
      <c r="K70" s="1">
        <v>1117541904</v>
      </c>
      <c r="L70" s="1">
        <v>3144832196</v>
      </c>
      <c r="M70" s="1">
        <v>14705</v>
      </c>
      <c r="N70" s="1" t="s">
        <v>267</v>
      </c>
      <c r="O70" s="1" t="s">
        <v>383</v>
      </c>
      <c r="P70" s="62">
        <v>2020</v>
      </c>
      <c r="Q70" s="1" t="s">
        <v>65</v>
      </c>
      <c r="R70" s="1" t="s">
        <v>66</v>
      </c>
      <c r="S70" s="1" t="s">
        <v>178</v>
      </c>
      <c r="T70" s="74">
        <v>40756945</v>
      </c>
      <c r="U70" s="1" t="s">
        <v>49</v>
      </c>
      <c r="V70" s="3">
        <v>27551182</v>
      </c>
      <c r="W70" s="3">
        <v>25026331</v>
      </c>
      <c r="X70" s="1">
        <v>9.16</v>
      </c>
      <c r="Y70" s="55" t="s">
        <v>7</v>
      </c>
      <c r="Z70" s="82">
        <v>43868</v>
      </c>
      <c r="AA70" s="73" t="s">
        <v>384</v>
      </c>
      <c r="AB70" s="1" t="s">
        <v>380</v>
      </c>
      <c r="AC70" s="82">
        <v>43869</v>
      </c>
      <c r="AE70" s="1" t="s">
        <v>0</v>
      </c>
      <c r="AF70" s="1" t="s">
        <v>53</v>
      </c>
    </row>
    <row r="71" spans="1:32" ht="15.75" hidden="1">
      <c r="A71" s="1" t="s">
        <v>40</v>
      </c>
      <c r="B71" s="1" t="s">
        <v>41</v>
      </c>
      <c r="C71" s="1">
        <v>11880</v>
      </c>
      <c r="D71" s="2">
        <v>43825</v>
      </c>
      <c r="E71" s="1" t="s">
        <v>69</v>
      </c>
      <c r="F71" s="1">
        <v>2036</v>
      </c>
      <c r="G71" s="1">
        <v>1381004499</v>
      </c>
      <c r="H71" s="106">
        <v>43861</v>
      </c>
      <c r="I71" s="105">
        <v>43861</v>
      </c>
      <c r="J71" s="1" t="s">
        <v>385</v>
      </c>
      <c r="K71" s="1">
        <v>26634796</v>
      </c>
      <c r="L71" s="1">
        <v>3138962265</v>
      </c>
      <c r="M71" s="1">
        <v>14708</v>
      </c>
      <c r="N71" s="1" t="s">
        <v>386</v>
      </c>
      <c r="O71" s="1" t="s">
        <v>387</v>
      </c>
      <c r="P71" s="62">
        <v>2020</v>
      </c>
      <c r="Q71" s="1" t="s">
        <v>46</v>
      </c>
      <c r="R71" s="1" t="s">
        <v>47</v>
      </c>
      <c r="S71" s="1" t="s">
        <v>75</v>
      </c>
      <c r="T71" s="76">
        <v>1115793927</v>
      </c>
      <c r="U71" s="1" t="s">
        <v>49</v>
      </c>
      <c r="V71" s="3">
        <v>29125984</v>
      </c>
      <c r="W71" s="3">
        <v>27785855</v>
      </c>
      <c r="X71" s="1">
        <v>4.5999999999999996</v>
      </c>
      <c r="Y71" s="55" t="s">
        <v>7</v>
      </c>
      <c r="Z71" s="82">
        <v>43889</v>
      </c>
      <c r="AA71" s="73" t="s">
        <v>388</v>
      </c>
      <c r="AB71" s="1" t="s">
        <v>380</v>
      </c>
      <c r="AC71" s="82">
        <v>43890</v>
      </c>
      <c r="AE71" s="1" t="s">
        <v>0</v>
      </c>
      <c r="AF71" s="1" t="s">
        <v>381</v>
      </c>
    </row>
    <row r="72" spans="1:32" ht="15.75" hidden="1">
      <c r="A72" s="1" t="s">
        <v>40</v>
      </c>
      <c r="B72" s="1" t="s">
        <v>41</v>
      </c>
      <c r="C72" s="1">
        <v>11930</v>
      </c>
      <c r="D72" s="2">
        <v>43829</v>
      </c>
      <c r="E72" s="1" t="s">
        <v>42</v>
      </c>
      <c r="F72" s="1">
        <v>2069</v>
      </c>
      <c r="G72" s="1">
        <v>1381005328</v>
      </c>
      <c r="H72" s="104">
        <v>43844</v>
      </c>
      <c r="I72" s="105">
        <v>43845</v>
      </c>
      <c r="J72" s="1" t="s">
        <v>389</v>
      </c>
      <c r="K72" s="1">
        <v>19423538</v>
      </c>
      <c r="L72" s="1">
        <v>3143680446</v>
      </c>
      <c r="M72" s="1">
        <v>14586</v>
      </c>
      <c r="N72" s="1" t="s">
        <v>115</v>
      </c>
      <c r="O72" s="1" t="s">
        <v>390</v>
      </c>
      <c r="P72" s="62">
        <v>2020</v>
      </c>
      <c r="Q72" s="1" t="s">
        <v>373</v>
      </c>
      <c r="R72" s="1" t="s">
        <v>374</v>
      </c>
      <c r="S72" s="1" t="s">
        <v>134</v>
      </c>
      <c r="T72" s="75">
        <v>830001133</v>
      </c>
      <c r="U72" s="1" t="s">
        <v>134</v>
      </c>
      <c r="V72" s="3">
        <v>33062992</v>
      </c>
      <c r="W72" s="3">
        <v>30824793</v>
      </c>
      <c r="X72" s="1">
        <v>6.76</v>
      </c>
      <c r="Y72" s="55" t="s">
        <v>7</v>
      </c>
      <c r="Z72" s="82">
        <v>43857</v>
      </c>
      <c r="AA72" s="85" t="s">
        <v>391</v>
      </c>
      <c r="AB72" s="74" t="s">
        <v>78</v>
      </c>
      <c r="AC72" s="82">
        <v>43866</v>
      </c>
      <c r="AD72" t="s">
        <v>186</v>
      </c>
      <c r="AE72" s="1" t="s">
        <v>2</v>
      </c>
      <c r="AF72" s="1" t="s">
        <v>168</v>
      </c>
    </row>
    <row r="73" spans="1:32" ht="15.75">
      <c r="A73" s="1" t="s">
        <v>40</v>
      </c>
      <c r="B73" s="1" t="s">
        <v>243</v>
      </c>
      <c r="C73" s="1">
        <v>72181</v>
      </c>
      <c r="D73" s="2">
        <v>43861</v>
      </c>
      <c r="E73" s="1" t="s">
        <v>42</v>
      </c>
      <c r="F73" s="1">
        <v>2097</v>
      </c>
      <c r="G73" s="1">
        <v>1381007214</v>
      </c>
      <c r="H73" s="104">
        <v>43860</v>
      </c>
      <c r="I73" s="105">
        <v>43861</v>
      </c>
      <c r="J73" s="1" t="s">
        <v>392</v>
      </c>
      <c r="K73" s="1">
        <v>5825165</v>
      </c>
      <c r="L73" s="1">
        <v>3123500015</v>
      </c>
      <c r="M73" s="1">
        <v>14691</v>
      </c>
      <c r="N73" s="1" t="s">
        <v>256</v>
      </c>
      <c r="O73" s="1" t="s">
        <v>393</v>
      </c>
      <c r="P73" s="62">
        <v>2020</v>
      </c>
      <c r="Q73" s="1" t="s">
        <v>65</v>
      </c>
      <c r="R73" s="1" t="s">
        <v>66</v>
      </c>
      <c r="S73" s="1" t="s">
        <v>98</v>
      </c>
      <c r="T73" s="74">
        <v>42781944</v>
      </c>
      <c r="U73" s="1" t="s">
        <v>49</v>
      </c>
      <c r="V73" s="3">
        <v>64697480</v>
      </c>
      <c r="W73" s="3">
        <v>60645077</v>
      </c>
      <c r="X73" s="1">
        <v>6.26</v>
      </c>
      <c r="Y73" s="55" t="s">
        <v>7</v>
      </c>
      <c r="Z73" s="82">
        <v>43872</v>
      </c>
      <c r="AA73" s="73" t="s">
        <v>394</v>
      </c>
      <c r="AB73" s="1" t="s">
        <v>51</v>
      </c>
      <c r="AC73" s="1"/>
      <c r="AE73" s="1" t="s">
        <v>1</v>
      </c>
      <c r="AF73" s="1" t="s">
        <v>87</v>
      </c>
    </row>
    <row r="74" spans="1:32" ht="15.75" hidden="1">
      <c r="A74" s="1" t="s">
        <v>40</v>
      </c>
      <c r="B74" s="1" t="s">
        <v>41</v>
      </c>
      <c r="C74" s="1">
        <v>11191</v>
      </c>
      <c r="D74" s="2">
        <v>43693</v>
      </c>
      <c r="E74" s="1" t="s">
        <v>42</v>
      </c>
      <c r="F74" s="1">
        <v>2096</v>
      </c>
      <c r="G74" s="1">
        <v>9111171562</v>
      </c>
      <c r="H74" s="104">
        <v>43860</v>
      </c>
      <c r="I74" s="105">
        <v>43861</v>
      </c>
      <c r="J74" s="1" t="s">
        <v>395</v>
      </c>
      <c r="K74" s="1">
        <v>80033625</v>
      </c>
      <c r="L74" s="1">
        <v>3123334165</v>
      </c>
      <c r="M74" s="1">
        <v>14688</v>
      </c>
      <c r="N74" s="1" t="s">
        <v>356</v>
      </c>
      <c r="O74" s="1" t="s">
        <v>396</v>
      </c>
      <c r="P74" s="62">
        <v>2020</v>
      </c>
      <c r="Q74" s="1" t="s">
        <v>91</v>
      </c>
      <c r="R74" s="1" t="s">
        <v>92</v>
      </c>
      <c r="S74" s="1" t="s">
        <v>161</v>
      </c>
      <c r="T74" s="74">
        <v>7687063</v>
      </c>
      <c r="U74" s="1" t="s">
        <v>49</v>
      </c>
      <c r="V74" s="3">
        <v>87787400</v>
      </c>
      <c r="W74" s="3">
        <v>82937158</v>
      </c>
      <c r="X74" s="1">
        <v>5.52</v>
      </c>
      <c r="Y74" s="55" t="s">
        <v>7</v>
      </c>
      <c r="Z74" s="82">
        <v>43865</v>
      </c>
      <c r="AA74" s="91" t="s">
        <v>397</v>
      </c>
      <c r="AB74" s="1" t="s">
        <v>51</v>
      </c>
      <c r="AC74" s="82">
        <v>43866</v>
      </c>
      <c r="AE74" s="1" t="s">
        <v>5</v>
      </c>
      <c r="AF74" s="1" t="s">
        <v>398</v>
      </c>
    </row>
    <row r="75" spans="1:32" ht="15.75" hidden="1">
      <c r="A75" s="1" t="s">
        <v>40</v>
      </c>
      <c r="B75" s="1" t="s">
        <v>41</v>
      </c>
      <c r="C75" s="1">
        <v>11891</v>
      </c>
      <c r="D75" s="2">
        <v>43825</v>
      </c>
      <c r="E75" s="1" t="s">
        <v>42</v>
      </c>
      <c r="F75" s="1">
        <v>2099</v>
      </c>
      <c r="G75" s="1">
        <v>1381004554</v>
      </c>
      <c r="H75" s="104">
        <v>43859</v>
      </c>
      <c r="I75" s="105">
        <v>43861</v>
      </c>
      <c r="J75" s="1" t="s">
        <v>399</v>
      </c>
      <c r="K75" s="1">
        <v>57294211</v>
      </c>
      <c r="L75" s="1">
        <v>3137141671</v>
      </c>
      <c r="M75" s="1">
        <v>14684</v>
      </c>
      <c r="N75" s="1" t="s">
        <v>63</v>
      </c>
      <c r="O75" s="1" t="s">
        <v>400</v>
      </c>
      <c r="P75" s="62">
        <v>2020</v>
      </c>
      <c r="Q75" s="1" t="s">
        <v>46</v>
      </c>
      <c r="R75" s="1" t="s">
        <v>47</v>
      </c>
      <c r="S75" s="1" t="s">
        <v>48</v>
      </c>
      <c r="T75" s="76">
        <v>1075257368</v>
      </c>
      <c r="U75" s="1" t="s">
        <v>49</v>
      </c>
      <c r="V75" s="3">
        <v>33062992</v>
      </c>
      <c r="W75" s="3">
        <v>30824793</v>
      </c>
      <c r="X75" s="1">
        <v>6.76</v>
      </c>
      <c r="Y75" s="55" t="s">
        <v>7</v>
      </c>
      <c r="Z75" s="82">
        <v>43872</v>
      </c>
      <c r="AA75" s="73" t="s">
        <v>401</v>
      </c>
      <c r="AB75" s="1" t="s">
        <v>51</v>
      </c>
      <c r="AC75" s="82">
        <v>43883</v>
      </c>
      <c r="AE75" s="1" t="s">
        <v>0</v>
      </c>
      <c r="AF75" s="1" t="s">
        <v>168</v>
      </c>
    </row>
    <row r="76" spans="1:32">
      <c r="A76" s="1" t="s">
        <v>40</v>
      </c>
      <c r="B76" s="1" t="s">
        <v>41</v>
      </c>
      <c r="C76" s="1">
        <v>11802</v>
      </c>
      <c r="D76" s="2">
        <v>43812</v>
      </c>
      <c r="E76" s="1" t="s">
        <v>42</v>
      </c>
      <c r="F76" s="1">
        <v>2100</v>
      </c>
      <c r="G76" s="1">
        <v>1381001781</v>
      </c>
      <c r="H76" s="104">
        <v>43851</v>
      </c>
      <c r="I76" s="105">
        <v>43861</v>
      </c>
      <c r="J76" s="1" t="s">
        <v>402</v>
      </c>
      <c r="K76" s="1">
        <v>1075224696</v>
      </c>
      <c r="L76" s="1">
        <v>3104358353</v>
      </c>
      <c r="M76" s="1">
        <v>14626</v>
      </c>
      <c r="N76" s="1" t="s">
        <v>55</v>
      </c>
      <c r="O76" s="1" t="s">
        <v>403</v>
      </c>
      <c r="P76" s="62">
        <v>2020</v>
      </c>
      <c r="Q76" s="1" t="s">
        <v>57</v>
      </c>
      <c r="R76" s="1" t="s">
        <v>58</v>
      </c>
      <c r="S76" s="1" t="s">
        <v>184</v>
      </c>
      <c r="T76" s="74">
        <v>1000035025</v>
      </c>
      <c r="U76" s="1" t="s">
        <v>129</v>
      </c>
      <c r="V76" s="3">
        <v>68496064</v>
      </c>
      <c r="W76" s="3">
        <v>62118038</v>
      </c>
      <c r="X76" s="1">
        <v>9.31</v>
      </c>
      <c r="Y76" s="96" t="s">
        <v>6</v>
      </c>
      <c r="Z76" s="84"/>
      <c r="AA76" s="65"/>
      <c r="AB76" s="65"/>
      <c r="AC76" s="65"/>
      <c r="AE76" s="65" t="s">
        <v>0</v>
      </c>
      <c r="AF76" s="1" t="s">
        <v>87</v>
      </c>
    </row>
    <row r="77" spans="1:32" ht="15.75" hidden="1">
      <c r="A77" s="1" t="s">
        <v>40</v>
      </c>
      <c r="B77" s="1" t="s">
        <v>41</v>
      </c>
      <c r="C77" s="1">
        <v>11722</v>
      </c>
      <c r="D77" s="2">
        <v>43798</v>
      </c>
      <c r="E77" s="1" t="s">
        <v>69</v>
      </c>
      <c r="F77" s="1">
        <v>2037</v>
      </c>
      <c r="G77" s="1">
        <v>9111185921</v>
      </c>
      <c r="H77" s="104">
        <v>43857</v>
      </c>
      <c r="I77" s="105">
        <v>43861</v>
      </c>
      <c r="J77" s="1" t="s">
        <v>404</v>
      </c>
      <c r="K77" s="1">
        <v>40086704</v>
      </c>
      <c r="L77" s="1">
        <v>3203189377</v>
      </c>
      <c r="M77" s="1">
        <v>14662</v>
      </c>
      <c r="N77" s="1" t="s">
        <v>204</v>
      </c>
      <c r="O77" s="108" t="s">
        <v>405</v>
      </c>
      <c r="P77" s="62">
        <v>2020</v>
      </c>
      <c r="Q77" s="1" t="s">
        <v>65</v>
      </c>
      <c r="R77" s="1" t="s">
        <v>66</v>
      </c>
      <c r="S77" s="1" t="s">
        <v>317</v>
      </c>
      <c r="T77" s="74">
        <v>1052406559</v>
      </c>
      <c r="U77" s="1" t="s">
        <v>49</v>
      </c>
      <c r="V77" s="3">
        <v>85031496</v>
      </c>
      <c r="W77" s="3">
        <v>80082450</v>
      </c>
      <c r="X77" s="1">
        <v>5.82</v>
      </c>
      <c r="Y77" s="96" t="s">
        <v>7</v>
      </c>
      <c r="Z77" s="82">
        <v>43869</v>
      </c>
      <c r="AA77" s="98" t="s">
        <v>406</v>
      </c>
      <c r="AB77" s="1" t="s">
        <v>407</v>
      </c>
      <c r="AC77" s="82">
        <v>43869</v>
      </c>
      <c r="AD77" s="1"/>
      <c r="AE77" s="1" t="s">
        <v>0</v>
      </c>
      <c r="AF77" s="1" t="s">
        <v>254</v>
      </c>
    </row>
    <row r="78" spans="1:32" ht="15.75" hidden="1">
      <c r="A78" s="1" t="s">
        <v>40</v>
      </c>
      <c r="B78" s="1" t="s">
        <v>41</v>
      </c>
      <c r="C78" s="1">
        <v>11647</v>
      </c>
      <c r="D78" s="2">
        <v>43794</v>
      </c>
      <c r="E78" s="1" t="s">
        <v>42</v>
      </c>
      <c r="F78" s="1">
        <v>2101</v>
      </c>
      <c r="G78" s="1">
        <v>9111184461</v>
      </c>
      <c r="H78" s="104">
        <v>43864</v>
      </c>
      <c r="I78" s="107">
        <v>43864</v>
      </c>
      <c r="J78" s="1" t="s">
        <v>408</v>
      </c>
      <c r="K78" s="1">
        <v>5877622</v>
      </c>
      <c r="L78" s="1">
        <v>3166197485</v>
      </c>
      <c r="M78" s="1">
        <v>14712</v>
      </c>
      <c r="N78" s="1" t="s">
        <v>360</v>
      </c>
      <c r="O78" s="1" t="s">
        <v>409</v>
      </c>
      <c r="P78" s="62">
        <v>2020</v>
      </c>
      <c r="Q78" s="1" t="s">
        <v>91</v>
      </c>
      <c r="R78" s="1" t="s">
        <v>92</v>
      </c>
      <c r="S78" s="1" t="s">
        <v>108</v>
      </c>
      <c r="T78" s="74">
        <v>1075221757</v>
      </c>
      <c r="U78" s="1" t="s">
        <v>155</v>
      </c>
      <c r="V78" s="3">
        <v>33220472</v>
      </c>
      <c r="W78" s="3">
        <v>30655692</v>
      </c>
      <c r="X78" s="1">
        <v>7.72</v>
      </c>
      <c r="Y78" s="55" t="s">
        <v>7</v>
      </c>
      <c r="Z78" s="89">
        <v>43866</v>
      </c>
      <c r="AA78" s="73" t="s">
        <v>410</v>
      </c>
      <c r="AB78" s="65" t="s">
        <v>51</v>
      </c>
      <c r="AC78" s="89">
        <v>43867</v>
      </c>
      <c r="AD78" s="65"/>
      <c r="AE78" s="65" t="s">
        <v>0</v>
      </c>
      <c r="AF78" s="1" t="s">
        <v>168</v>
      </c>
    </row>
    <row r="79" spans="1:32" ht="15.75" hidden="1">
      <c r="A79" s="1" t="s">
        <v>40</v>
      </c>
      <c r="B79" s="1" t="s">
        <v>41</v>
      </c>
      <c r="C79" s="1">
        <v>11816</v>
      </c>
      <c r="D79" s="2">
        <v>43812</v>
      </c>
      <c r="E79" s="1" t="s">
        <v>69</v>
      </c>
      <c r="F79" s="1">
        <v>2038</v>
      </c>
      <c r="G79" s="1">
        <v>1381001795</v>
      </c>
      <c r="H79" s="104">
        <v>43865</v>
      </c>
      <c r="I79" s="107">
        <v>43866</v>
      </c>
      <c r="J79" s="1" t="s">
        <v>411</v>
      </c>
      <c r="K79" s="1">
        <v>1061087590</v>
      </c>
      <c r="L79" s="1">
        <v>3105641472</v>
      </c>
      <c r="M79" s="1">
        <v>14714</v>
      </c>
      <c r="N79" s="1" t="s">
        <v>55</v>
      </c>
      <c r="O79" s="1" t="s">
        <v>412</v>
      </c>
      <c r="P79" s="62">
        <v>2020</v>
      </c>
      <c r="Q79" s="1">
        <v>0</v>
      </c>
      <c r="R79" s="1" t="s">
        <v>128</v>
      </c>
      <c r="S79" s="1" t="s">
        <v>317</v>
      </c>
      <c r="T79" s="74">
        <v>1052406559</v>
      </c>
      <c r="U79" s="1" t="s">
        <v>155</v>
      </c>
      <c r="V79" s="3">
        <v>70070864</v>
      </c>
      <c r="W79" s="3">
        <v>62118038</v>
      </c>
      <c r="X79" s="1">
        <v>11.34</v>
      </c>
      <c r="Y79" s="55" t="s">
        <v>7</v>
      </c>
      <c r="Z79" s="82">
        <v>43868</v>
      </c>
      <c r="AA79" s="73" t="s">
        <v>413</v>
      </c>
      <c r="AB79" s="1" t="s">
        <v>51</v>
      </c>
      <c r="AC79" s="82">
        <v>43869</v>
      </c>
      <c r="AD79" s="1"/>
      <c r="AE79" s="1" t="s">
        <v>5</v>
      </c>
      <c r="AF79" s="1" t="s">
        <v>168</v>
      </c>
    </row>
    <row r="80" spans="1:32" ht="15.75" hidden="1">
      <c r="A80" s="1" t="s">
        <v>40</v>
      </c>
      <c r="B80" s="1" t="s">
        <v>41</v>
      </c>
      <c r="C80" s="1">
        <v>11937</v>
      </c>
      <c r="D80" s="2">
        <v>43829</v>
      </c>
      <c r="E80" s="1" t="s">
        <v>42</v>
      </c>
      <c r="F80" s="1">
        <v>2102</v>
      </c>
      <c r="G80" s="1">
        <v>1381005335</v>
      </c>
      <c r="H80" s="104">
        <v>43865</v>
      </c>
      <c r="I80" s="107">
        <v>43866</v>
      </c>
      <c r="J80" s="1" t="s">
        <v>414</v>
      </c>
      <c r="K80" s="1">
        <v>12263290</v>
      </c>
      <c r="L80" s="1">
        <v>3103138593</v>
      </c>
      <c r="M80" s="1">
        <v>14716</v>
      </c>
      <c r="N80" s="1" t="s">
        <v>360</v>
      </c>
      <c r="O80" s="1" t="s">
        <v>415</v>
      </c>
      <c r="P80" s="62">
        <v>2020</v>
      </c>
      <c r="Q80" s="1" t="s">
        <v>117</v>
      </c>
      <c r="R80" s="1" t="s">
        <v>118</v>
      </c>
      <c r="S80" s="1" t="s">
        <v>184</v>
      </c>
      <c r="T80" s="74">
        <v>1000035025</v>
      </c>
      <c r="U80" s="1" t="s">
        <v>49</v>
      </c>
      <c r="V80" s="3">
        <v>32102362</v>
      </c>
      <c r="W80" s="3">
        <v>30655692</v>
      </c>
      <c r="X80" s="1">
        <v>4.5</v>
      </c>
      <c r="Y80" s="55" t="s">
        <v>7</v>
      </c>
      <c r="Z80" s="82">
        <v>43868</v>
      </c>
      <c r="AA80" s="73" t="s">
        <v>416</v>
      </c>
      <c r="AB80" s="103" t="s">
        <v>51</v>
      </c>
      <c r="AC80" s="101">
        <v>43872</v>
      </c>
      <c r="AD80" s="1"/>
      <c r="AE80" s="1" t="s">
        <v>0</v>
      </c>
      <c r="AF80" s="1" t="s">
        <v>417</v>
      </c>
    </row>
    <row r="81" spans="1:32" ht="15.75" hidden="1">
      <c r="A81" s="1" t="s">
        <v>40</v>
      </c>
      <c r="B81" s="1" t="s">
        <v>41</v>
      </c>
      <c r="C81" s="1">
        <v>11642</v>
      </c>
      <c r="D81" s="2">
        <v>43789</v>
      </c>
      <c r="E81" s="1" t="s">
        <v>42</v>
      </c>
      <c r="F81" s="1">
        <v>2103</v>
      </c>
      <c r="G81" s="1">
        <v>9111184076</v>
      </c>
      <c r="H81" s="104">
        <v>43866</v>
      </c>
      <c r="I81" s="107">
        <v>43866</v>
      </c>
      <c r="J81" s="1" t="s">
        <v>418</v>
      </c>
      <c r="K81" s="1">
        <v>1082124571</v>
      </c>
      <c r="L81" s="1">
        <v>3208995220</v>
      </c>
      <c r="M81" s="1">
        <v>14720</v>
      </c>
      <c r="N81" s="1" t="s">
        <v>89</v>
      </c>
      <c r="O81" s="1" t="s">
        <v>419</v>
      </c>
      <c r="P81" s="62">
        <v>2020</v>
      </c>
      <c r="Q81" s="1" t="s">
        <v>73</v>
      </c>
      <c r="R81" s="1" t="s">
        <v>74</v>
      </c>
      <c r="S81" s="1" t="s">
        <v>252</v>
      </c>
      <c r="T81" s="74">
        <v>52084247</v>
      </c>
      <c r="U81" s="1" t="s">
        <v>155</v>
      </c>
      <c r="V81" s="3">
        <v>42511812</v>
      </c>
      <c r="W81" s="3">
        <v>39395376</v>
      </c>
      <c r="X81" s="1">
        <v>7.33</v>
      </c>
      <c r="Y81" s="55" t="s">
        <v>7</v>
      </c>
      <c r="Z81" s="89">
        <v>43867</v>
      </c>
      <c r="AA81" s="73" t="s">
        <v>420</v>
      </c>
      <c r="AB81" s="65" t="s">
        <v>51</v>
      </c>
      <c r="AC81" s="115">
        <v>43873</v>
      </c>
      <c r="AD81" s="1"/>
      <c r="AE81" s="1" t="s">
        <v>0</v>
      </c>
      <c r="AF81" s="1" t="s">
        <v>168</v>
      </c>
    </row>
    <row r="82" spans="1:32">
      <c r="A82" s="65" t="s">
        <v>40</v>
      </c>
      <c r="B82" s="65" t="s">
        <v>41</v>
      </c>
      <c r="C82" s="65">
        <v>12057</v>
      </c>
      <c r="D82" s="72">
        <v>43860</v>
      </c>
      <c r="E82" s="65" t="s">
        <v>42</v>
      </c>
      <c r="F82" s="65">
        <v>2104</v>
      </c>
      <c r="G82" s="65">
        <v>1381008355</v>
      </c>
      <c r="H82" s="109">
        <v>43866</v>
      </c>
      <c r="I82" s="110">
        <v>43868</v>
      </c>
      <c r="J82" s="65" t="s">
        <v>421</v>
      </c>
      <c r="K82" s="65">
        <v>12197406</v>
      </c>
      <c r="L82" s="65">
        <v>3153438704</v>
      </c>
      <c r="M82" s="65">
        <v>14726</v>
      </c>
      <c r="N82" s="65" t="s">
        <v>262</v>
      </c>
      <c r="O82" s="65" t="s">
        <v>422</v>
      </c>
      <c r="P82" s="111">
        <v>2020</v>
      </c>
      <c r="Q82" s="65" t="s">
        <v>57</v>
      </c>
      <c r="R82" s="65" t="s">
        <v>58</v>
      </c>
      <c r="S82" s="65" t="s">
        <v>48</v>
      </c>
      <c r="T82" s="112">
        <v>1075257368</v>
      </c>
      <c r="U82" s="65" t="s">
        <v>49</v>
      </c>
      <c r="V82" s="113">
        <v>41881888</v>
      </c>
      <c r="W82" s="113">
        <v>39530610</v>
      </c>
      <c r="X82" s="65">
        <v>5.61</v>
      </c>
      <c r="Y82" s="96" t="s">
        <v>6</v>
      </c>
      <c r="Z82" s="116"/>
      <c r="AA82" s="113"/>
      <c r="AB82" s="65"/>
      <c r="AC82" s="65"/>
      <c r="AE82" s="65" t="s">
        <v>0</v>
      </c>
      <c r="AF82" s="65" t="s">
        <v>87</v>
      </c>
    </row>
    <row r="83" spans="1:32" ht="15.75" hidden="1">
      <c r="A83" s="1" t="s">
        <v>40</v>
      </c>
      <c r="B83" s="1" t="s">
        <v>41</v>
      </c>
      <c r="C83" s="1">
        <v>12031</v>
      </c>
      <c r="D83" s="2">
        <v>43859</v>
      </c>
      <c r="E83" s="1" t="s">
        <v>42</v>
      </c>
      <c r="F83" s="1">
        <v>2105</v>
      </c>
      <c r="G83" s="1">
        <v>1381008049</v>
      </c>
      <c r="H83" s="2">
        <v>43869</v>
      </c>
      <c r="I83" s="2">
        <v>43869</v>
      </c>
      <c r="J83" s="1" t="s">
        <v>423</v>
      </c>
      <c r="K83" s="1">
        <v>4919603</v>
      </c>
      <c r="L83" s="1">
        <v>3173776427</v>
      </c>
      <c r="M83" s="1">
        <v>14766</v>
      </c>
      <c r="N83" s="1" t="s">
        <v>424</v>
      </c>
      <c r="O83" s="1" t="s">
        <v>425</v>
      </c>
      <c r="P83" s="62">
        <v>2020</v>
      </c>
      <c r="Q83" s="1" t="s">
        <v>65</v>
      </c>
      <c r="R83" s="1" t="s">
        <v>66</v>
      </c>
      <c r="S83" s="1" t="s">
        <v>134</v>
      </c>
      <c r="T83" s="75">
        <v>830001133</v>
      </c>
      <c r="U83" s="1" t="s">
        <v>134</v>
      </c>
      <c r="V83" s="3">
        <v>31645670</v>
      </c>
      <c r="W83" s="3">
        <v>28817205</v>
      </c>
      <c r="X83" s="1">
        <v>8.93</v>
      </c>
      <c r="Y83" s="55" t="s">
        <v>7</v>
      </c>
      <c r="Z83" s="82">
        <v>43875</v>
      </c>
      <c r="AA83" s="73" t="s">
        <v>426</v>
      </c>
      <c r="AB83" s="1" t="s">
        <v>51</v>
      </c>
      <c r="AC83" s="82">
        <v>43881</v>
      </c>
      <c r="AD83" s="1"/>
      <c r="AE83" s="1" t="s">
        <v>2</v>
      </c>
      <c r="AF83" s="1" t="s">
        <v>168</v>
      </c>
    </row>
    <row r="84" spans="1:32" ht="15.75" hidden="1">
      <c r="A84" s="1" t="s">
        <v>40</v>
      </c>
      <c r="B84" s="1" t="s">
        <v>41</v>
      </c>
      <c r="C84" s="1">
        <v>11881</v>
      </c>
      <c r="D84" s="2">
        <v>43825</v>
      </c>
      <c r="E84" s="1" t="s">
        <v>42</v>
      </c>
      <c r="F84" s="1">
        <v>2106</v>
      </c>
      <c r="G84" s="1">
        <v>1381004500</v>
      </c>
      <c r="H84" s="2">
        <v>43867</v>
      </c>
      <c r="I84" s="2">
        <v>43871</v>
      </c>
      <c r="J84" s="1" t="s">
        <v>427</v>
      </c>
      <c r="K84" s="1">
        <v>52084600</v>
      </c>
      <c r="L84" s="1">
        <v>3209611857</v>
      </c>
      <c r="M84" s="1">
        <v>14728</v>
      </c>
      <c r="N84" s="1" t="s">
        <v>386</v>
      </c>
      <c r="O84" s="1" t="s">
        <v>428</v>
      </c>
      <c r="P84" s="62">
        <v>2020</v>
      </c>
      <c r="Q84" s="1" t="s">
        <v>102</v>
      </c>
      <c r="R84" s="1" t="s">
        <v>103</v>
      </c>
      <c r="S84" s="1" t="s">
        <v>184</v>
      </c>
      <c r="T84" s="74">
        <v>1000035025</v>
      </c>
      <c r="U84" s="1" t="s">
        <v>49</v>
      </c>
      <c r="V84" s="3">
        <v>28653544</v>
      </c>
      <c r="W84" s="3">
        <v>27785855</v>
      </c>
      <c r="X84" s="1">
        <v>3.02</v>
      </c>
      <c r="Y84" s="55" t="s">
        <v>7</v>
      </c>
      <c r="Z84" s="82">
        <v>43873</v>
      </c>
      <c r="AA84" s="73" t="s">
        <v>429</v>
      </c>
      <c r="AB84" s="1" t="s">
        <v>51</v>
      </c>
      <c r="AC84" s="82">
        <v>43875</v>
      </c>
      <c r="AD84" s="1"/>
      <c r="AE84" s="1" t="s">
        <v>0</v>
      </c>
      <c r="AF84" s="1" t="s">
        <v>168</v>
      </c>
    </row>
    <row r="85" spans="1:32" ht="15.75" hidden="1">
      <c r="A85" s="1" t="s">
        <v>40</v>
      </c>
      <c r="B85" s="1" t="s">
        <v>41</v>
      </c>
      <c r="C85" s="1">
        <v>11638</v>
      </c>
      <c r="D85" s="2">
        <v>43789</v>
      </c>
      <c r="E85" s="1" t="s">
        <v>42</v>
      </c>
      <c r="F85" s="1">
        <v>2107</v>
      </c>
      <c r="G85" s="1">
        <v>9111184072</v>
      </c>
      <c r="H85" s="72">
        <v>43867</v>
      </c>
      <c r="I85" s="72">
        <v>43871</v>
      </c>
      <c r="J85" s="65" t="s">
        <v>430</v>
      </c>
      <c r="K85" s="65">
        <v>18128840</v>
      </c>
      <c r="L85" s="65">
        <v>3102187113</v>
      </c>
      <c r="M85" s="65">
        <v>14734</v>
      </c>
      <c r="N85" s="65" t="s">
        <v>89</v>
      </c>
      <c r="O85" s="65" t="s">
        <v>431</v>
      </c>
      <c r="P85" s="111">
        <v>2020</v>
      </c>
      <c r="Q85" s="65" t="s">
        <v>73</v>
      </c>
      <c r="R85" s="65" t="s">
        <v>74</v>
      </c>
      <c r="S85" s="65" t="s">
        <v>59</v>
      </c>
      <c r="T85" s="112">
        <v>1016021528</v>
      </c>
      <c r="U85" s="65" t="s">
        <v>129</v>
      </c>
      <c r="V85" s="113">
        <v>42669292</v>
      </c>
      <c r="W85" s="113">
        <v>39395376</v>
      </c>
      <c r="X85" s="65">
        <v>7.67</v>
      </c>
      <c r="Y85" s="96" t="s">
        <v>7</v>
      </c>
      <c r="Z85" s="89">
        <v>43873</v>
      </c>
      <c r="AA85" s="73" t="s">
        <v>432</v>
      </c>
      <c r="AB85" s="65" t="s">
        <v>51</v>
      </c>
      <c r="AC85" s="115">
        <v>43876</v>
      </c>
      <c r="AD85" s="65"/>
      <c r="AE85" s="65" t="s">
        <v>0</v>
      </c>
      <c r="AF85" s="1" t="s">
        <v>168</v>
      </c>
    </row>
    <row r="86" spans="1:32" ht="15.75" hidden="1">
      <c r="A86" s="1" t="s">
        <v>40</v>
      </c>
      <c r="B86" s="1" t="s">
        <v>41</v>
      </c>
      <c r="C86" s="1">
        <v>11446</v>
      </c>
      <c r="D86" s="2">
        <v>43748</v>
      </c>
      <c r="E86" s="1" t="s">
        <v>42</v>
      </c>
      <c r="F86" s="1">
        <v>2108</v>
      </c>
      <c r="G86" s="1">
        <v>9111178566</v>
      </c>
      <c r="H86" s="2">
        <v>43859</v>
      </c>
      <c r="I86" s="2">
        <v>43872</v>
      </c>
      <c r="J86" s="1" t="s">
        <v>433</v>
      </c>
      <c r="K86" s="1">
        <v>1081417932</v>
      </c>
      <c r="L86" s="1">
        <v>3232031899</v>
      </c>
      <c r="M86" s="1">
        <v>14680</v>
      </c>
      <c r="N86" s="1" t="s">
        <v>159</v>
      </c>
      <c r="O86" s="1" t="s">
        <v>434</v>
      </c>
      <c r="P86" s="62">
        <v>2020</v>
      </c>
      <c r="Q86" s="1" t="s">
        <v>73</v>
      </c>
      <c r="R86" s="1" t="s">
        <v>74</v>
      </c>
      <c r="S86" s="1" t="s">
        <v>119</v>
      </c>
      <c r="T86" s="74">
        <v>1075220165</v>
      </c>
      <c r="U86" s="1" t="s">
        <v>151</v>
      </c>
      <c r="V86" s="3">
        <v>40314960</v>
      </c>
      <c r="W86" s="3">
        <v>36620784</v>
      </c>
      <c r="X86" s="1">
        <v>9.16</v>
      </c>
      <c r="Y86" s="96" t="s">
        <v>7</v>
      </c>
      <c r="Z86" s="89">
        <v>43873</v>
      </c>
      <c r="AA86" s="73" t="s">
        <v>435</v>
      </c>
      <c r="AB86" s="1" t="s">
        <v>51</v>
      </c>
      <c r="AC86" s="82">
        <v>43880</v>
      </c>
      <c r="AD86" s="1"/>
      <c r="AE86" s="65" t="s">
        <v>0</v>
      </c>
      <c r="AF86" s="1" t="s">
        <v>168</v>
      </c>
    </row>
    <row r="87" spans="1:32" ht="15.75" hidden="1">
      <c r="A87" s="1" t="s">
        <v>40</v>
      </c>
      <c r="B87" s="1" t="s">
        <v>41</v>
      </c>
      <c r="C87" s="1">
        <v>11401</v>
      </c>
      <c r="D87" s="2">
        <v>43738</v>
      </c>
      <c r="E87" s="1" t="s">
        <v>42</v>
      </c>
      <c r="F87" s="1">
        <v>2109</v>
      </c>
      <c r="G87" s="1">
        <v>9111177589</v>
      </c>
      <c r="H87" s="2">
        <v>43861</v>
      </c>
      <c r="I87" s="2">
        <v>43872</v>
      </c>
      <c r="J87" s="1" t="s">
        <v>436</v>
      </c>
      <c r="K87" s="1">
        <v>7709102</v>
      </c>
      <c r="L87" s="1">
        <v>3132115518</v>
      </c>
      <c r="M87" s="1">
        <v>14700</v>
      </c>
      <c r="N87" s="1" t="s">
        <v>165</v>
      </c>
      <c r="O87" s="1" t="s">
        <v>437</v>
      </c>
      <c r="P87" s="62">
        <v>2020</v>
      </c>
      <c r="Q87" s="1" t="s">
        <v>46</v>
      </c>
      <c r="R87" s="1" t="s">
        <v>47</v>
      </c>
      <c r="S87" s="1" t="s">
        <v>48</v>
      </c>
      <c r="T87" s="76">
        <v>1075257368</v>
      </c>
      <c r="U87" s="1" t="s">
        <v>129</v>
      </c>
      <c r="V87" s="3">
        <v>34637796</v>
      </c>
      <c r="W87" s="3">
        <v>35676516</v>
      </c>
      <c r="X87" s="1">
        <v>-2.99</v>
      </c>
      <c r="Y87" s="55" t="s">
        <v>7</v>
      </c>
      <c r="Z87" s="82">
        <v>43875</v>
      </c>
      <c r="AA87" s="73" t="s">
        <v>438</v>
      </c>
      <c r="AB87" s="1" t="s">
        <v>51</v>
      </c>
      <c r="AC87" s="82">
        <v>43848</v>
      </c>
      <c r="AD87" s="1"/>
      <c r="AE87" s="1" t="s">
        <v>0</v>
      </c>
      <c r="AF87" s="1" t="s">
        <v>168</v>
      </c>
    </row>
    <row r="88" spans="1:32" ht="15.75">
      <c r="A88" s="1" t="s">
        <v>40</v>
      </c>
      <c r="B88" s="1" t="s">
        <v>41</v>
      </c>
      <c r="C88" s="1">
        <v>11808</v>
      </c>
      <c r="D88" s="2">
        <v>43812</v>
      </c>
      <c r="E88" s="1" t="s">
        <v>42</v>
      </c>
      <c r="F88" s="1">
        <v>2110</v>
      </c>
      <c r="G88" s="1">
        <v>1381001787</v>
      </c>
      <c r="H88" s="2">
        <v>43861</v>
      </c>
      <c r="I88" s="2">
        <v>43873</v>
      </c>
      <c r="J88" s="1" t="s">
        <v>439</v>
      </c>
      <c r="K88" s="1">
        <v>14214457</v>
      </c>
      <c r="L88" s="1">
        <v>3102889026</v>
      </c>
      <c r="M88" s="1">
        <v>14701</v>
      </c>
      <c r="N88" s="1" t="s">
        <v>55</v>
      </c>
      <c r="O88" s="1" t="s">
        <v>440</v>
      </c>
      <c r="P88" s="62">
        <v>2020</v>
      </c>
      <c r="Q88" s="1" t="s">
        <v>57</v>
      </c>
      <c r="R88" s="1" t="s">
        <v>58</v>
      </c>
      <c r="S88" s="1" t="s">
        <v>236</v>
      </c>
      <c r="T88" s="74">
        <v>1075227674</v>
      </c>
      <c r="U88" s="1" t="s">
        <v>49</v>
      </c>
      <c r="V88" s="3">
        <v>70858264</v>
      </c>
      <c r="W88" s="3">
        <v>62118038</v>
      </c>
      <c r="X88" s="1">
        <v>12.33</v>
      </c>
      <c r="Y88" s="55" t="s">
        <v>7</v>
      </c>
      <c r="Z88" s="82">
        <v>43887</v>
      </c>
      <c r="AA88" s="73" t="s">
        <v>441</v>
      </c>
      <c r="AB88" s="1" t="s">
        <v>51</v>
      </c>
      <c r="AC88" s="74"/>
      <c r="AD88" s="1"/>
      <c r="AE88" s="1" t="s">
        <v>5</v>
      </c>
      <c r="AF88" s="1" t="s">
        <v>87</v>
      </c>
    </row>
    <row r="89" spans="1:32" ht="15.75" hidden="1">
      <c r="A89" s="1" t="s">
        <v>40</v>
      </c>
      <c r="B89" s="1" t="s">
        <v>41</v>
      </c>
      <c r="C89" s="1">
        <v>11794</v>
      </c>
      <c r="D89" s="2">
        <v>43811</v>
      </c>
      <c r="E89" s="1" t="s">
        <v>42</v>
      </c>
      <c r="F89" s="1">
        <v>2111</v>
      </c>
      <c r="G89" s="1">
        <v>1381001445</v>
      </c>
      <c r="H89" s="2">
        <v>43871</v>
      </c>
      <c r="I89" s="2">
        <v>43873</v>
      </c>
      <c r="J89" s="1" t="s">
        <v>442</v>
      </c>
      <c r="K89" s="1">
        <v>55181406</v>
      </c>
      <c r="L89" s="1">
        <v>3215097680</v>
      </c>
      <c r="M89" s="1">
        <v>14809</v>
      </c>
      <c r="N89" s="1" t="s">
        <v>89</v>
      </c>
      <c r="O89" s="1" t="s">
        <v>443</v>
      </c>
      <c r="P89" s="62">
        <v>2020</v>
      </c>
      <c r="Q89" s="1" t="s">
        <v>73</v>
      </c>
      <c r="R89" s="1" t="s">
        <v>74</v>
      </c>
      <c r="S89" s="1" t="s">
        <v>104</v>
      </c>
      <c r="T89" s="74">
        <v>7725444</v>
      </c>
      <c r="U89" s="1" t="s">
        <v>155</v>
      </c>
      <c r="V89" s="3">
        <v>41724408</v>
      </c>
      <c r="W89" s="3">
        <v>39395376</v>
      </c>
      <c r="X89" s="1">
        <v>5.58</v>
      </c>
      <c r="Y89" s="55" t="s">
        <v>7</v>
      </c>
      <c r="Z89" s="82">
        <v>43874</v>
      </c>
      <c r="AA89" s="73" t="s">
        <v>444</v>
      </c>
      <c r="AB89" s="1" t="s">
        <v>51</v>
      </c>
      <c r="AC89" s="82">
        <v>43881</v>
      </c>
      <c r="AD89" s="1"/>
      <c r="AE89" s="1" t="s">
        <v>0</v>
      </c>
      <c r="AF89" s="1" t="s">
        <v>168</v>
      </c>
    </row>
    <row r="90" spans="1:32" ht="15.75" hidden="1">
      <c r="A90" s="1" t="s">
        <v>40</v>
      </c>
      <c r="B90" s="1" t="s">
        <v>41</v>
      </c>
      <c r="C90" s="1">
        <v>11462</v>
      </c>
      <c r="D90" s="2">
        <v>43756</v>
      </c>
      <c r="E90" s="1" t="s">
        <v>42</v>
      </c>
      <c r="F90" s="1">
        <v>2112</v>
      </c>
      <c r="G90" s="1">
        <v>9111179289</v>
      </c>
      <c r="H90" s="2">
        <v>43869</v>
      </c>
      <c r="I90" s="2">
        <v>43873</v>
      </c>
      <c r="J90" s="1" t="s">
        <v>445</v>
      </c>
      <c r="K90" s="1">
        <v>1075262340</v>
      </c>
      <c r="L90" s="1">
        <v>3224562077</v>
      </c>
      <c r="M90" s="1">
        <v>14779</v>
      </c>
      <c r="N90" s="1" t="s">
        <v>188</v>
      </c>
      <c r="O90" s="1" t="s">
        <v>446</v>
      </c>
      <c r="P90" s="62">
        <v>2020</v>
      </c>
      <c r="Q90" s="1" t="s">
        <v>57</v>
      </c>
      <c r="R90" s="1" t="s">
        <v>58</v>
      </c>
      <c r="S90" s="1" t="s">
        <v>161</v>
      </c>
      <c r="T90" s="74">
        <v>7687063</v>
      </c>
      <c r="U90" s="1" t="s">
        <v>143</v>
      </c>
      <c r="V90" s="3">
        <v>43689076</v>
      </c>
      <c r="W90" s="3">
        <v>42673288</v>
      </c>
      <c r="X90" s="1">
        <v>2.3199999999999998</v>
      </c>
      <c r="Y90" s="55" t="s">
        <v>7</v>
      </c>
      <c r="Z90" s="82">
        <v>43875</v>
      </c>
      <c r="AA90" s="73" t="s">
        <v>447</v>
      </c>
      <c r="AB90" s="1" t="s">
        <v>51</v>
      </c>
      <c r="AC90" s="82">
        <v>43886</v>
      </c>
      <c r="AD90" s="1"/>
      <c r="AE90" s="1" t="s">
        <v>0</v>
      </c>
      <c r="AF90" s="1" t="s">
        <v>254</v>
      </c>
    </row>
    <row r="91" spans="1:32" ht="15.75" hidden="1">
      <c r="A91" s="1" t="s">
        <v>40</v>
      </c>
      <c r="B91" s="1" t="s">
        <v>41</v>
      </c>
      <c r="C91" s="1">
        <v>11797</v>
      </c>
      <c r="D91" s="2">
        <v>43811</v>
      </c>
      <c r="E91" s="1" t="s">
        <v>42</v>
      </c>
      <c r="F91" s="1">
        <v>2113</v>
      </c>
      <c r="G91" s="1">
        <v>1381001545</v>
      </c>
      <c r="H91" s="2">
        <v>43869</v>
      </c>
      <c r="I91" s="2">
        <v>43873</v>
      </c>
      <c r="J91" s="1" t="s">
        <v>448</v>
      </c>
      <c r="K91" s="1">
        <v>12193957</v>
      </c>
      <c r="L91" s="1">
        <v>3112194155</v>
      </c>
      <c r="M91" s="1">
        <v>14758</v>
      </c>
      <c r="N91" s="1" t="s">
        <v>289</v>
      </c>
      <c r="O91" s="1" t="s">
        <v>449</v>
      </c>
      <c r="P91" s="62">
        <v>2020</v>
      </c>
      <c r="Q91" s="1" t="s">
        <v>450</v>
      </c>
      <c r="R91" s="1" t="s">
        <v>451</v>
      </c>
      <c r="S91" s="1" t="s">
        <v>119</v>
      </c>
      <c r="T91" s="74">
        <v>1075220165</v>
      </c>
      <c r="U91" s="1" t="s">
        <v>49</v>
      </c>
      <c r="V91" s="3">
        <v>52905512</v>
      </c>
      <c r="W91" s="3">
        <v>50387679</v>
      </c>
      <c r="X91" s="1">
        <v>4.75</v>
      </c>
      <c r="Y91" s="96" t="s">
        <v>7</v>
      </c>
      <c r="Z91" s="82">
        <v>43885</v>
      </c>
      <c r="AA91" s="73" t="s">
        <v>452</v>
      </c>
      <c r="AB91" s="65" t="s">
        <v>51</v>
      </c>
      <c r="AC91" s="89">
        <v>43885</v>
      </c>
      <c r="AE91" s="65" t="s">
        <v>0</v>
      </c>
      <c r="AF91" s="1" t="s">
        <v>168</v>
      </c>
    </row>
    <row r="92" spans="1:32" ht="15.75" hidden="1">
      <c r="A92" s="1" t="s">
        <v>40</v>
      </c>
      <c r="B92" s="1" t="s">
        <v>41</v>
      </c>
      <c r="C92" s="1">
        <v>12090</v>
      </c>
      <c r="D92" s="2">
        <v>43871</v>
      </c>
      <c r="E92" s="1" t="s">
        <v>42</v>
      </c>
      <c r="F92" s="1">
        <v>2114</v>
      </c>
      <c r="G92" s="1">
        <v>1381009148</v>
      </c>
      <c r="H92" s="2">
        <v>43869</v>
      </c>
      <c r="I92" s="2">
        <v>43874</v>
      </c>
      <c r="J92" s="1" t="s">
        <v>453</v>
      </c>
      <c r="K92" s="1">
        <v>55188329</v>
      </c>
      <c r="L92" s="1">
        <v>3105678051</v>
      </c>
      <c r="M92" s="1">
        <v>14763</v>
      </c>
      <c r="N92" s="1" t="s">
        <v>267</v>
      </c>
      <c r="O92" s="1" t="s">
        <v>454</v>
      </c>
      <c r="P92" s="62">
        <v>2020</v>
      </c>
      <c r="Q92" s="1" t="s">
        <v>117</v>
      </c>
      <c r="R92" s="1" t="s">
        <v>118</v>
      </c>
      <c r="S92" s="1" t="s">
        <v>104</v>
      </c>
      <c r="T92" s="74">
        <v>7725444</v>
      </c>
      <c r="U92" s="1" t="s">
        <v>49</v>
      </c>
      <c r="V92" s="3">
        <v>28338582</v>
      </c>
      <c r="W92" s="3">
        <v>25760805</v>
      </c>
      <c r="X92" s="1">
        <v>9.09</v>
      </c>
      <c r="Y92" s="96" t="s">
        <v>7</v>
      </c>
      <c r="Z92" s="82">
        <v>43879</v>
      </c>
      <c r="AA92" s="73" t="s">
        <v>455</v>
      </c>
      <c r="AB92" s="1" t="s">
        <v>51</v>
      </c>
      <c r="AC92" s="82">
        <v>43882</v>
      </c>
      <c r="AD92" s="1"/>
      <c r="AE92" s="65" t="s">
        <v>0</v>
      </c>
      <c r="AF92" s="1" t="s">
        <v>168</v>
      </c>
    </row>
    <row r="93" spans="1:32" ht="15.75" hidden="1">
      <c r="A93" s="1" t="s">
        <v>40</v>
      </c>
      <c r="B93" s="1" t="s">
        <v>41</v>
      </c>
      <c r="C93" s="1">
        <v>12029</v>
      </c>
      <c r="D93" s="2">
        <v>43859</v>
      </c>
      <c r="E93" s="1" t="s">
        <v>42</v>
      </c>
      <c r="F93" s="1">
        <v>2115</v>
      </c>
      <c r="G93" s="1">
        <v>1381008047</v>
      </c>
      <c r="H93" s="2">
        <v>43872</v>
      </c>
      <c r="I93" s="2">
        <v>43874</v>
      </c>
      <c r="J93" s="1" t="s">
        <v>456</v>
      </c>
      <c r="K93" s="1">
        <v>1061696441</v>
      </c>
      <c r="L93" s="1">
        <v>3127063598</v>
      </c>
      <c r="M93" s="1">
        <v>14812</v>
      </c>
      <c r="N93" s="1" t="s">
        <v>165</v>
      </c>
      <c r="O93" s="1" t="s">
        <v>457</v>
      </c>
      <c r="P93" s="62">
        <v>2020</v>
      </c>
      <c r="Q93" s="1" t="s">
        <v>219</v>
      </c>
      <c r="R93" s="1" t="s">
        <v>220</v>
      </c>
      <c r="S93" s="1" t="s">
        <v>112</v>
      </c>
      <c r="T93" s="74">
        <v>26585101</v>
      </c>
      <c r="U93" s="1" t="s">
        <v>76</v>
      </c>
      <c r="V93" s="3">
        <v>37787400</v>
      </c>
      <c r="W93" s="3">
        <v>35015276</v>
      </c>
      <c r="X93" s="1">
        <v>7.33</v>
      </c>
      <c r="Y93" s="96" t="s">
        <v>7</v>
      </c>
      <c r="Z93" s="82">
        <v>43879</v>
      </c>
      <c r="AA93" s="73" t="s">
        <v>458</v>
      </c>
      <c r="AB93" s="65" t="s">
        <v>51</v>
      </c>
      <c r="AC93" s="89">
        <v>43882</v>
      </c>
      <c r="AD93" s="65"/>
      <c r="AE93" s="65" t="s">
        <v>0</v>
      </c>
      <c r="AF93" s="1" t="s">
        <v>168</v>
      </c>
    </row>
    <row r="94" spans="1:32" ht="15.75" hidden="1">
      <c r="A94" s="1" t="s">
        <v>40</v>
      </c>
      <c r="B94" s="1" t="s">
        <v>41</v>
      </c>
      <c r="C94" s="1">
        <v>11817</v>
      </c>
      <c r="D94" s="2">
        <v>43812</v>
      </c>
      <c r="E94" s="1" t="s">
        <v>69</v>
      </c>
      <c r="F94" s="1">
        <v>2040</v>
      </c>
      <c r="G94" s="1">
        <v>1381001796</v>
      </c>
      <c r="H94" s="2">
        <v>43872</v>
      </c>
      <c r="I94" s="2">
        <v>43875</v>
      </c>
      <c r="J94" s="1" t="s">
        <v>459</v>
      </c>
      <c r="K94" s="1">
        <v>1010186897</v>
      </c>
      <c r="L94" s="1">
        <v>3103362454</v>
      </c>
      <c r="M94" s="1">
        <v>14813</v>
      </c>
      <c r="N94" s="1" t="s">
        <v>55</v>
      </c>
      <c r="O94" s="1" t="s">
        <v>460</v>
      </c>
      <c r="P94" s="62">
        <v>2020</v>
      </c>
      <c r="Q94" s="1" t="s">
        <v>127</v>
      </c>
      <c r="R94" s="1" t="s">
        <v>128</v>
      </c>
      <c r="S94" s="1" t="s">
        <v>178</v>
      </c>
      <c r="T94" s="74">
        <v>40756945</v>
      </c>
      <c r="U94" s="1" t="s">
        <v>155</v>
      </c>
      <c r="V94" s="3">
        <v>65346456</v>
      </c>
      <c r="W94" s="3">
        <v>62118038</v>
      </c>
      <c r="X94" s="1">
        <v>4.9400000000000004</v>
      </c>
      <c r="Y94" s="96" t="s">
        <v>7</v>
      </c>
      <c r="Z94" s="82">
        <v>43880</v>
      </c>
      <c r="AA94" s="73" t="s">
        <v>461</v>
      </c>
      <c r="AB94" s="1" t="s">
        <v>380</v>
      </c>
      <c r="AC94" s="82">
        <v>43885</v>
      </c>
      <c r="AD94" s="1"/>
      <c r="AE94" s="65" t="s">
        <v>5</v>
      </c>
      <c r="AF94" s="1" t="s">
        <v>168</v>
      </c>
    </row>
    <row r="95" spans="1:32" ht="15.75" hidden="1">
      <c r="A95" s="1" t="s">
        <v>40</v>
      </c>
      <c r="B95" s="1" t="s">
        <v>41</v>
      </c>
      <c r="C95" s="1">
        <v>11938</v>
      </c>
      <c r="D95" s="2">
        <v>43829</v>
      </c>
      <c r="E95" s="1" t="s">
        <v>69</v>
      </c>
      <c r="F95" s="1">
        <v>2041</v>
      </c>
      <c r="G95" s="1">
        <v>1381005336</v>
      </c>
      <c r="H95" s="2">
        <v>43875</v>
      </c>
      <c r="I95" s="2">
        <v>43875</v>
      </c>
      <c r="J95" s="1" t="s">
        <v>462</v>
      </c>
      <c r="K95" s="1">
        <v>1117487952</v>
      </c>
      <c r="L95" s="1">
        <v>3123283771</v>
      </c>
      <c r="M95" s="1">
        <v>14837</v>
      </c>
      <c r="N95" s="1" t="s">
        <v>360</v>
      </c>
      <c r="O95" s="1" t="s">
        <v>463</v>
      </c>
      <c r="P95" s="62">
        <v>2020</v>
      </c>
      <c r="Q95" s="1" t="s">
        <v>46</v>
      </c>
      <c r="R95" s="1" t="s">
        <v>47</v>
      </c>
      <c r="S95" s="1" t="s">
        <v>75</v>
      </c>
      <c r="T95" s="76">
        <v>1115793927</v>
      </c>
      <c r="U95" s="1" t="s">
        <v>49</v>
      </c>
      <c r="V95" s="3">
        <v>33692912</v>
      </c>
      <c r="W95" s="3">
        <v>30655692</v>
      </c>
      <c r="X95" s="1">
        <v>9.01</v>
      </c>
      <c r="Y95" s="96" t="s">
        <v>7</v>
      </c>
      <c r="Z95" s="82">
        <v>43879</v>
      </c>
      <c r="AA95" s="73" t="s">
        <v>464</v>
      </c>
      <c r="AB95" s="1" t="s">
        <v>380</v>
      </c>
      <c r="AC95" s="82">
        <v>43886</v>
      </c>
      <c r="AD95" s="1"/>
      <c r="AE95" s="65" t="s">
        <v>0</v>
      </c>
      <c r="AF95" s="1" t="s">
        <v>168</v>
      </c>
    </row>
    <row r="96" spans="1:32" ht="15.75" hidden="1">
      <c r="A96" s="1" t="s">
        <v>40</v>
      </c>
      <c r="B96" s="1" t="s">
        <v>41</v>
      </c>
      <c r="C96" s="1">
        <v>11408</v>
      </c>
      <c r="D96" s="2">
        <v>43738</v>
      </c>
      <c r="E96" s="1" t="s">
        <v>42</v>
      </c>
      <c r="F96" s="1">
        <v>2117</v>
      </c>
      <c r="G96" s="1">
        <v>9111177708</v>
      </c>
      <c r="H96" s="2">
        <v>43874</v>
      </c>
      <c r="I96" s="2">
        <v>43875</v>
      </c>
      <c r="J96" s="1" t="s">
        <v>465</v>
      </c>
      <c r="K96" s="1">
        <v>83222125</v>
      </c>
      <c r="L96" s="1">
        <v>3213215682</v>
      </c>
      <c r="M96" s="1">
        <v>14825</v>
      </c>
      <c r="N96" s="1" t="s">
        <v>341</v>
      </c>
      <c r="O96" s="1" t="s">
        <v>466</v>
      </c>
      <c r="P96" s="62">
        <v>2020</v>
      </c>
      <c r="Q96" s="1" t="s">
        <v>73</v>
      </c>
      <c r="R96" s="1" t="s">
        <v>74</v>
      </c>
      <c r="S96" s="1" t="s">
        <v>123</v>
      </c>
      <c r="T96" s="76">
        <v>7723126</v>
      </c>
      <c r="U96" s="1" t="s">
        <v>49</v>
      </c>
      <c r="V96" s="3">
        <v>37944880</v>
      </c>
      <c r="W96" s="3">
        <v>35676516</v>
      </c>
      <c r="X96" s="1">
        <v>5.97</v>
      </c>
      <c r="Y96" s="96" t="s">
        <v>7</v>
      </c>
      <c r="Z96" s="82">
        <v>43879</v>
      </c>
      <c r="AA96" s="73" t="s">
        <v>467</v>
      </c>
      <c r="AB96" s="1" t="s">
        <v>51</v>
      </c>
      <c r="AC96" s="82">
        <v>43881</v>
      </c>
      <c r="AD96" s="1"/>
      <c r="AE96" s="65" t="s">
        <v>0</v>
      </c>
      <c r="AF96" s="1" t="s">
        <v>417</v>
      </c>
    </row>
    <row r="97" spans="1:32" ht="15.75" hidden="1">
      <c r="A97" s="65" t="s">
        <v>40</v>
      </c>
      <c r="B97" s="65" t="s">
        <v>41</v>
      </c>
      <c r="C97" s="65">
        <v>12040</v>
      </c>
      <c r="D97" s="72">
        <v>43859</v>
      </c>
      <c r="E97" s="65" t="s">
        <v>42</v>
      </c>
      <c r="F97" s="65">
        <v>2118</v>
      </c>
      <c r="G97" s="65">
        <v>1381008122</v>
      </c>
      <c r="H97" s="2">
        <v>43875</v>
      </c>
      <c r="I97" s="2">
        <v>43875</v>
      </c>
      <c r="J97" s="1" t="s">
        <v>468</v>
      </c>
      <c r="K97" s="1">
        <v>1075662792</v>
      </c>
      <c r="L97" s="1">
        <v>3012780736</v>
      </c>
      <c r="M97" s="1">
        <v>14838</v>
      </c>
      <c r="N97" s="1" t="s">
        <v>55</v>
      </c>
      <c r="O97" s="1" t="s">
        <v>469</v>
      </c>
      <c r="P97" s="62">
        <v>2020</v>
      </c>
      <c r="Q97" s="1" t="s">
        <v>305</v>
      </c>
      <c r="R97" s="1" t="s">
        <v>306</v>
      </c>
      <c r="S97" s="1" t="s">
        <v>104</v>
      </c>
      <c r="T97" s="74">
        <v>7725444</v>
      </c>
      <c r="U97" s="1" t="s">
        <v>49</v>
      </c>
      <c r="V97" s="3">
        <v>72354328</v>
      </c>
      <c r="W97" s="3">
        <v>62050138</v>
      </c>
      <c r="X97" s="1">
        <v>14.24</v>
      </c>
      <c r="Y97" s="55" t="s">
        <v>7</v>
      </c>
      <c r="Z97" s="82">
        <v>43879</v>
      </c>
      <c r="AA97" s="73" t="s">
        <v>470</v>
      </c>
      <c r="AB97" s="1" t="s">
        <v>51</v>
      </c>
      <c r="AC97" s="82">
        <v>43882</v>
      </c>
      <c r="AD97" s="1"/>
      <c r="AE97" s="1" t="s">
        <v>5</v>
      </c>
      <c r="AF97" s="1" t="s">
        <v>168</v>
      </c>
    </row>
    <row r="98" spans="1:32" ht="15.75" hidden="1">
      <c r="A98" s="1" t="s">
        <v>40</v>
      </c>
      <c r="B98" s="1" t="s">
        <v>41</v>
      </c>
      <c r="C98" s="1">
        <v>11921</v>
      </c>
      <c r="D98" s="2">
        <v>43829</v>
      </c>
      <c r="E98" s="1" t="s">
        <v>80</v>
      </c>
      <c r="F98" s="1">
        <v>2032</v>
      </c>
      <c r="G98" s="1">
        <v>1381005319</v>
      </c>
      <c r="H98" s="2">
        <v>43875</v>
      </c>
      <c r="I98" s="2">
        <v>43876</v>
      </c>
      <c r="J98" s="1" t="s">
        <v>471</v>
      </c>
      <c r="K98" s="1">
        <v>12225720</v>
      </c>
      <c r="L98" s="1">
        <v>3184013543</v>
      </c>
      <c r="M98" s="1">
        <v>14836</v>
      </c>
      <c r="N98" s="1" t="s">
        <v>71</v>
      </c>
      <c r="O98" s="1" t="s">
        <v>472</v>
      </c>
      <c r="P98" s="62">
        <v>2020</v>
      </c>
      <c r="Q98" s="1" t="s">
        <v>84</v>
      </c>
      <c r="R98" s="1" t="s">
        <v>85</v>
      </c>
      <c r="S98" s="1" t="s">
        <v>86</v>
      </c>
      <c r="T98" s="74">
        <v>1084896031</v>
      </c>
      <c r="U98" s="1" t="s">
        <v>60</v>
      </c>
      <c r="V98" s="3">
        <v>43543308</v>
      </c>
      <c r="W98" s="3">
        <v>39395376</v>
      </c>
      <c r="X98" s="1">
        <v>9.52</v>
      </c>
      <c r="Y98" s="55" t="s">
        <v>7</v>
      </c>
      <c r="Z98" s="82">
        <v>43882</v>
      </c>
      <c r="AA98" s="73" t="s">
        <v>473</v>
      </c>
      <c r="AB98" s="1" t="s">
        <v>95</v>
      </c>
      <c r="AC98" s="82">
        <v>43883</v>
      </c>
      <c r="AD98" s="1"/>
      <c r="AE98" s="1" t="s">
        <v>0</v>
      </c>
      <c r="AF98" s="1" t="s">
        <v>168</v>
      </c>
    </row>
    <row r="99" spans="1:32" ht="15.75">
      <c r="A99" s="1" t="s">
        <v>40</v>
      </c>
      <c r="B99" s="1" t="s">
        <v>41</v>
      </c>
      <c r="C99" s="1">
        <v>11944</v>
      </c>
      <c r="D99" s="2">
        <v>43829</v>
      </c>
      <c r="E99" s="1" t="s">
        <v>69</v>
      </c>
      <c r="F99" s="1">
        <v>2042</v>
      </c>
      <c r="G99" s="1">
        <v>1381005620</v>
      </c>
      <c r="H99" s="2">
        <v>43876</v>
      </c>
      <c r="I99" s="2">
        <v>43879</v>
      </c>
      <c r="J99" s="1" t="s">
        <v>474</v>
      </c>
      <c r="K99" s="1">
        <v>17684025</v>
      </c>
      <c r="L99" s="1">
        <v>3184103192</v>
      </c>
      <c r="M99" s="1">
        <v>14845</v>
      </c>
      <c r="N99" s="1" t="s">
        <v>303</v>
      </c>
      <c r="O99" s="1" t="s">
        <v>475</v>
      </c>
      <c r="P99" s="62">
        <v>2020</v>
      </c>
      <c r="Q99" s="1" t="s">
        <v>57</v>
      </c>
      <c r="R99" s="1" t="s">
        <v>58</v>
      </c>
      <c r="S99" s="1" t="s">
        <v>178</v>
      </c>
      <c r="T99" s="74">
        <v>40756945</v>
      </c>
      <c r="U99" s="1" t="s">
        <v>76</v>
      </c>
      <c r="V99" s="3">
        <v>70070864</v>
      </c>
      <c r="W99" s="3">
        <v>62050138</v>
      </c>
      <c r="X99" s="1">
        <v>11.44</v>
      </c>
      <c r="Y99" s="55" t="s">
        <v>7</v>
      </c>
      <c r="Z99" s="82">
        <v>43882</v>
      </c>
      <c r="AA99" s="73" t="s">
        <v>476</v>
      </c>
      <c r="AB99" s="1" t="s">
        <v>380</v>
      </c>
      <c r="AC99" s="74"/>
      <c r="AD99" s="1"/>
      <c r="AE99" s="1" t="s">
        <v>5</v>
      </c>
      <c r="AF99" s="1" t="s">
        <v>87</v>
      </c>
    </row>
    <row r="100" spans="1:32" ht="15.75">
      <c r="A100" s="1" t="s">
        <v>40</v>
      </c>
      <c r="B100" s="1" t="s">
        <v>243</v>
      </c>
      <c r="C100" s="1">
        <v>73170</v>
      </c>
      <c r="D100" s="2">
        <v>43879</v>
      </c>
      <c r="E100" s="1" t="s">
        <v>69</v>
      </c>
      <c r="F100" s="1">
        <v>2043</v>
      </c>
      <c r="G100" s="1">
        <v>1381007371</v>
      </c>
      <c r="H100" s="2">
        <v>43876</v>
      </c>
      <c r="I100" s="2">
        <v>43879</v>
      </c>
      <c r="J100" s="1" t="s">
        <v>477</v>
      </c>
      <c r="K100" s="1">
        <v>890903938</v>
      </c>
      <c r="L100" s="1">
        <v>3157516180</v>
      </c>
      <c r="M100" s="1">
        <v>14843</v>
      </c>
      <c r="N100" s="1" t="s">
        <v>256</v>
      </c>
      <c r="O100" s="1" t="s">
        <v>478</v>
      </c>
      <c r="P100" s="62">
        <v>2020</v>
      </c>
      <c r="Q100" s="1" t="s">
        <v>65</v>
      </c>
      <c r="R100" s="1" t="s">
        <v>66</v>
      </c>
      <c r="S100" s="1" t="s">
        <v>178</v>
      </c>
      <c r="T100" s="74">
        <v>40756945</v>
      </c>
      <c r="U100" s="1" t="s">
        <v>76</v>
      </c>
      <c r="V100" s="3">
        <v>62689076</v>
      </c>
      <c r="W100" s="3">
        <v>60645077</v>
      </c>
      <c r="X100" s="1">
        <v>3.26</v>
      </c>
      <c r="Y100" s="55" t="s">
        <v>7</v>
      </c>
      <c r="Z100" s="82">
        <v>43887</v>
      </c>
      <c r="AA100" s="73" t="s">
        <v>479</v>
      </c>
      <c r="AB100" s="1" t="s">
        <v>51</v>
      </c>
      <c r="AC100" s="74"/>
      <c r="AD100" s="1"/>
      <c r="AE100" s="1" t="s">
        <v>1</v>
      </c>
      <c r="AF100" s="1" t="s">
        <v>87</v>
      </c>
    </row>
    <row r="101" spans="1:32" ht="15.75" hidden="1">
      <c r="A101" s="1" t="s">
        <v>40</v>
      </c>
      <c r="B101" s="1" t="s">
        <v>41</v>
      </c>
      <c r="C101" s="1">
        <v>12048</v>
      </c>
      <c r="D101" s="2">
        <v>43860</v>
      </c>
      <c r="E101" s="1" t="s">
        <v>42</v>
      </c>
      <c r="F101" s="1">
        <v>2119</v>
      </c>
      <c r="G101" s="1">
        <v>1381008275</v>
      </c>
      <c r="H101" s="2">
        <v>43879</v>
      </c>
      <c r="I101" s="2">
        <v>43880</v>
      </c>
      <c r="J101" s="1" t="s">
        <v>480</v>
      </c>
      <c r="K101" s="1">
        <v>83228360</v>
      </c>
      <c r="L101" s="1">
        <v>3132081482</v>
      </c>
      <c r="M101" s="1">
        <v>14848</v>
      </c>
      <c r="N101" s="1" t="s">
        <v>63</v>
      </c>
      <c r="O101" s="1" t="s">
        <v>481</v>
      </c>
      <c r="P101" s="62">
        <v>2020</v>
      </c>
      <c r="Q101" s="1" t="s">
        <v>91</v>
      </c>
      <c r="R101" s="1" t="s">
        <v>92</v>
      </c>
      <c r="S101" s="1" t="s">
        <v>112</v>
      </c>
      <c r="T101" s="74">
        <v>26585101</v>
      </c>
      <c r="U101" s="1" t="s">
        <v>49</v>
      </c>
      <c r="V101" s="3">
        <v>31094488</v>
      </c>
      <c r="W101" s="3">
        <v>30824793</v>
      </c>
      <c r="X101" s="1">
        <v>0.86</v>
      </c>
      <c r="Y101" s="55" t="s">
        <v>7</v>
      </c>
      <c r="Z101" s="82">
        <v>43885</v>
      </c>
      <c r="AA101" s="73" t="s">
        <v>482</v>
      </c>
      <c r="AB101" s="1" t="s">
        <v>51</v>
      </c>
      <c r="AC101" s="82">
        <v>43886</v>
      </c>
      <c r="AD101" s="1"/>
      <c r="AE101" s="1" t="s">
        <v>0</v>
      </c>
      <c r="AF101" s="1" t="s">
        <v>483</v>
      </c>
    </row>
    <row r="102" spans="1:32" ht="15.75" hidden="1">
      <c r="A102" s="1" t="s">
        <v>40</v>
      </c>
      <c r="B102" s="1" t="s">
        <v>41</v>
      </c>
      <c r="C102" s="1">
        <v>11547</v>
      </c>
      <c r="D102" s="2">
        <v>43769</v>
      </c>
      <c r="E102" s="1" t="s">
        <v>80</v>
      </c>
      <c r="F102" s="1">
        <v>2033</v>
      </c>
      <c r="G102" s="1">
        <v>9111181347</v>
      </c>
      <c r="H102" s="2">
        <v>43880</v>
      </c>
      <c r="I102" s="2">
        <v>43882</v>
      </c>
      <c r="J102" s="1" t="s">
        <v>484</v>
      </c>
      <c r="K102" s="1">
        <v>36110847</v>
      </c>
      <c r="L102" s="1">
        <v>3222193899</v>
      </c>
      <c r="M102" s="1">
        <v>14880</v>
      </c>
      <c r="N102" s="1" t="s">
        <v>44</v>
      </c>
      <c r="O102" s="1" t="s">
        <v>485</v>
      </c>
      <c r="P102" s="62">
        <v>2020</v>
      </c>
      <c r="Q102" s="1" t="s">
        <v>73</v>
      </c>
      <c r="R102" s="1" t="s">
        <v>74</v>
      </c>
      <c r="S102" s="1" t="s">
        <v>86</v>
      </c>
      <c r="T102" s="74">
        <v>1084896031</v>
      </c>
      <c r="U102" s="1" t="s">
        <v>93</v>
      </c>
      <c r="V102" s="3">
        <v>40314960</v>
      </c>
      <c r="W102" s="3">
        <v>36620784</v>
      </c>
      <c r="X102" s="1">
        <v>9.16</v>
      </c>
      <c r="Y102" s="55" t="s">
        <v>7</v>
      </c>
      <c r="Z102" s="82">
        <v>43887</v>
      </c>
      <c r="AA102" s="73" t="s">
        <v>486</v>
      </c>
      <c r="AB102" s="1" t="s">
        <v>95</v>
      </c>
      <c r="AC102" s="82">
        <v>43890</v>
      </c>
      <c r="AD102" s="1"/>
      <c r="AE102" s="1" t="s">
        <v>0</v>
      </c>
      <c r="AF102" s="1" t="s">
        <v>487</v>
      </c>
    </row>
    <row r="103" spans="1:32" ht="15.75">
      <c r="A103" s="1" t="s">
        <v>40</v>
      </c>
      <c r="B103" s="1" t="s">
        <v>41</v>
      </c>
      <c r="C103" s="1">
        <v>12148</v>
      </c>
      <c r="D103" s="2">
        <v>43882</v>
      </c>
      <c r="E103" s="1" t="s">
        <v>69</v>
      </c>
      <c r="F103" s="1">
        <v>2044</v>
      </c>
      <c r="G103" s="1">
        <v>1381010511</v>
      </c>
      <c r="H103" s="2">
        <v>43854</v>
      </c>
      <c r="I103" s="2">
        <v>43882</v>
      </c>
      <c r="J103" s="1" t="s">
        <v>488</v>
      </c>
      <c r="K103" s="1">
        <v>1112778349</v>
      </c>
      <c r="L103" s="1">
        <v>3142960609</v>
      </c>
      <c r="M103" s="1">
        <v>14652</v>
      </c>
      <c r="N103" s="1" t="s">
        <v>489</v>
      </c>
      <c r="O103" s="1" t="s">
        <v>490</v>
      </c>
      <c r="P103" s="62">
        <v>2020</v>
      </c>
      <c r="Q103" s="1" t="s">
        <v>91</v>
      </c>
      <c r="R103" s="1" t="s">
        <v>92</v>
      </c>
      <c r="S103" s="1" t="s">
        <v>258</v>
      </c>
      <c r="T103" s="74">
        <v>40613295</v>
      </c>
      <c r="U103" s="1" t="s">
        <v>76</v>
      </c>
      <c r="V103" s="3">
        <v>109440944</v>
      </c>
      <c r="W103" s="3">
        <v>103875868</v>
      </c>
      <c r="X103" s="1">
        <v>5.08</v>
      </c>
      <c r="Y103" s="55" t="s">
        <v>7</v>
      </c>
      <c r="Z103" s="82">
        <v>43888</v>
      </c>
      <c r="AA103" s="73" t="s">
        <v>491</v>
      </c>
      <c r="AB103" s="1" t="s">
        <v>51</v>
      </c>
      <c r="AC103" s="74"/>
      <c r="AD103" s="1"/>
      <c r="AE103" s="1" t="s">
        <v>5</v>
      </c>
      <c r="AF103" s="1" t="s">
        <v>87</v>
      </c>
    </row>
    <row r="104" spans="1:32" ht="15.75" hidden="1">
      <c r="A104" s="1" t="s">
        <v>40</v>
      </c>
      <c r="B104" s="1" t="s">
        <v>41</v>
      </c>
      <c r="C104" s="1">
        <v>11366</v>
      </c>
      <c r="D104" s="2">
        <v>43735</v>
      </c>
      <c r="E104" s="1" t="s">
        <v>69</v>
      </c>
      <c r="F104" s="1">
        <v>2045</v>
      </c>
      <c r="G104" s="1">
        <v>9111176954</v>
      </c>
      <c r="H104" s="2">
        <v>43882</v>
      </c>
      <c r="I104" s="2">
        <v>43882</v>
      </c>
      <c r="J104" s="1" t="s">
        <v>492</v>
      </c>
      <c r="K104" s="1">
        <v>11221644</v>
      </c>
      <c r="L104" s="1">
        <v>3114434613</v>
      </c>
      <c r="M104" s="1">
        <v>14892</v>
      </c>
      <c r="N104" s="1" t="s">
        <v>71</v>
      </c>
      <c r="O104" s="1" t="s">
        <v>493</v>
      </c>
      <c r="P104" s="62">
        <v>2020</v>
      </c>
      <c r="Q104" s="1" t="s">
        <v>46</v>
      </c>
      <c r="R104" s="1" t="s">
        <v>47</v>
      </c>
      <c r="S104" s="1" t="s">
        <v>178</v>
      </c>
      <c r="T104" s="74">
        <v>40756945</v>
      </c>
      <c r="U104" s="1" t="s">
        <v>49</v>
      </c>
      <c r="V104" s="3">
        <v>44566928</v>
      </c>
      <c r="W104" s="3">
        <v>40361258</v>
      </c>
      <c r="X104" s="1">
        <v>9.43</v>
      </c>
      <c r="Y104" s="55" t="s">
        <v>7</v>
      </c>
      <c r="Z104" s="82">
        <v>43887</v>
      </c>
      <c r="AA104" s="73" t="s">
        <v>494</v>
      </c>
      <c r="AB104" s="1" t="s">
        <v>380</v>
      </c>
      <c r="AC104" s="82">
        <v>43889</v>
      </c>
      <c r="AD104" s="1"/>
      <c r="AE104" s="1" t="s">
        <v>0</v>
      </c>
      <c r="AF104" s="1" t="s">
        <v>487</v>
      </c>
    </row>
    <row r="105" spans="1:32" ht="15.75" hidden="1">
      <c r="A105" s="1" t="s">
        <v>40</v>
      </c>
      <c r="B105" s="1" t="s">
        <v>41</v>
      </c>
      <c r="C105" s="1">
        <v>11460</v>
      </c>
      <c r="D105" s="2">
        <v>43756</v>
      </c>
      <c r="E105" s="1" t="s">
        <v>42</v>
      </c>
      <c r="F105" s="1">
        <v>2120</v>
      </c>
      <c r="G105" s="1">
        <v>9111179287</v>
      </c>
      <c r="H105" s="2">
        <v>43880</v>
      </c>
      <c r="I105" s="2">
        <v>43882</v>
      </c>
      <c r="J105" s="1" t="s">
        <v>495</v>
      </c>
      <c r="K105" s="1">
        <v>900582168</v>
      </c>
      <c r="L105" s="1">
        <v>3124781505</v>
      </c>
      <c r="M105" s="1">
        <v>14883</v>
      </c>
      <c r="N105" s="1" t="s">
        <v>188</v>
      </c>
      <c r="O105" s="1" t="s">
        <v>496</v>
      </c>
      <c r="P105" s="62">
        <v>2020</v>
      </c>
      <c r="Q105" s="1" t="s">
        <v>57</v>
      </c>
      <c r="R105" s="1" t="s">
        <v>58</v>
      </c>
      <c r="S105" s="1" t="s">
        <v>161</v>
      </c>
      <c r="T105" s="74">
        <v>7687063</v>
      </c>
      <c r="U105" s="1" t="s">
        <v>60</v>
      </c>
      <c r="V105" s="3">
        <v>43689076</v>
      </c>
      <c r="W105" s="3">
        <v>42673288</v>
      </c>
      <c r="X105" s="1">
        <v>2.3199999999999998</v>
      </c>
      <c r="Y105" s="55" t="s">
        <v>7</v>
      </c>
      <c r="Z105" s="82">
        <v>43885</v>
      </c>
      <c r="AA105" s="73" t="s">
        <v>497</v>
      </c>
      <c r="AB105" s="1" t="s">
        <v>51</v>
      </c>
      <c r="AC105" s="82">
        <v>43886</v>
      </c>
      <c r="AD105" s="1"/>
      <c r="AE105" s="1" t="s">
        <v>0</v>
      </c>
      <c r="AF105" s="1" t="s">
        <v>254</v>
      </c>
    </row>
    <row r="106" spans="1:32" ht="15.75">
      <c r="A106" s="1" t="s">
        <v>40</v>
      </c>
      <c r="B106" s="1" t="s">
        <v>41</v>
      </c>
      <c r="C106" s="1">
        <v>11165</v>
      </c>
      <c r="D106" s="2">
        <v>43694</v>
      </c>
      <c r="E106" s="1" t="s">
        <v>42</v>
      </c>
      <c r="F106" s="1">
        <v>2121</v>
      </c>
      <c r="G106" s="1">
        <v>9111171525</v>
      </c>
      <c r="H106" s="72">
        <v>43881</v>
      </c>
      <c r="I106" s="72">
        <v>43882</v>
      </c>
      <c r="J106" s="65" t="s">
        <v>498</v>
      </c>
      <c r="K106" s="65">
        <v>901003188</v>
      </c>
      <c r="L106" s="65">
        <v>3138344094</v>
      </c>
      <c r="M106" s="65">
        <v>14887</v>
      </c>
      <c r="N106" s="65" t="s">
        <v>211</v>
      </c>
      <c r="O106" s="65" t="s">
        <v>499</v>
      </c>
      <c r="P106" s="111">
        <v>2020</v>
      </c>
      <c r="Q106" s="65" t="s">
        <v>91</v>
      </c>
      <c r="R106" s="65" t="s">
        <v>92</v>
      </c>
      <c r="S106" s="65" t="s">
        <v>252</v>
      </c>
      <c r="T106" s="84">
        <v>52084247</v>
      </c>
      <c r="U106" s="65" t="s">
        <v>60</v>
      </c>
      <c r="V106" s="113">
        <v>54826772</v>
      </c>
      <c r="W106" s="113">
        <v>50387679</v>
      </c>
      <c r="X106" s="65">
        <v>8.09</v>
      </c>
      <c r="Y106" s="96" t="s">
        <v>7</v>
      </c>
      <c r="Z106" s="89">
        <v>43885</v>
      </c>
      <c r="AA106" s="73" t="s">
        <v>500</v>
      </c>
      <c r="AB106" s="65" t="s">
        <v>51</v>
      </c>
      <c r="AC106" s="84"/>
      <c r="AD106" s="1"/>
      <c r="AE106" s="65" t="s">
        <v>0</v>
      </c>
      <c r="AF106" s="65" t="s">
        <v>87</v>
      </c>
    </row>
    <row r="107" spans="1:32">
      <c r="A107" s="1" t="s">
        <v>40</v>
      </c>
      <c r="B107" s="1" t="s">
        <v>41</v>
      </c>
      <c r="C107" s="1">
        <v>11798</v>
      </c>
      <c r="D107" s="2">
        <v>43811</v>
      </c>
      <c r="E107" s="1" t="s">
        <v>80</v>
      </c>
      <c r="F107" s="1">
        <v>2034</v>
      </c>
      <c r="G107" s="68">
        <v>1381001546</v>
      </c>
      <c r="H107" s="2">
        <v>43885</v>
      </c>
      <c r="I107" s="2">
        <v>43885</v>
      </c>
      <c r="J107" s="1" t="s">
        <v>501</v>
      </c>
      <c r="K107" s="1">
        <v>10590100</v>
      </c>
      <c r="L107" s="1">
        <v>3212147291</v>
      </c>
      <c r="M107" s="1">
        <v>14897</v>
      </c>
      <c r="N107" s="1" t="s">
        <v>289</v>
      </c>
      <c r="O107" s="1" t="s">
        <v>502</v>
      </c>
      <c r="P107" s="62">
        <v>2020</v>
      </c>
      <c r="Q107" s="1" t="s">
        <v>91</v>
      </c>
      <c r="R107" s="1" t="s">
        <v>92</v>
      </c>
      <c r="S107" s="1" t="s">
        <v>280</v>
      </c>
      <c r="T107" s="74">
        <v>1087189466</v>
      </c>
      <c r="U107" s="1" t="s">
        <v>49</v>
      </c>
      <c r="V107" s="3">
        <v>52905512</v>
      </c>
      <c r="W107" s="3">
        <v>50387679</v>
      </c>
      <c r="X107" s="1">
        <v>4.75</v>
      </c>
      <c r="Y107" s="96" t="s">
        <v>6</v>
      </c>
      <c r="Z107" s="113"/>
      <c r="AA107" s="113"/>
      <c r="AB107" s="65"/>
      <c r="AC107" s="65"/>
      <c r="AE107" s="65" t="s">
        <v>0</v>
      </c>
      <c r="AF107" s="65" t="s">
        <v>87</v>
      </c>
    </row>
    <row r="108" spans="1:32" ht="15.75">
      <c r="A108" s="1" t="s">
        <v>40</v>
      </c>
      <c r="B108" s="1" t="s">
        <v>41</v>
      </c>
      <c r="C108" s="1">
        <v>12049</v>
      </c>
      <c r="D108" s="2">
        <v>43860</v>
      </c>
      <c r="E108" s="1" t="s">
        <v>42</v>
      </c>
      <c r="F108" s="1">
        <v>2122</v>
      </c>
      <c r="G108" s="1">
        <v>1381008276</v>
      </c>
      <c r="H108" s="2">
        <v>43886</v>
      </c>
      <c r="I108" s="2">
        <v>43886</v>
      </c>
      <c r="J108" s="1" t="s">
        <v>503</v>
      </c>
      <c r="K108" s="1">
        <v>12138658</v>
      </c>
      <c r="L108" s="1">
        <v>3144894966</v>
      </c>
      <c r="M108" s="1">
        <v>14916</v>
      </c>
      <c r="N108" s="1" t="s">
        <v>63</v>
      </c>
      <c r="O108" s="1" t="s">
        <v>504</v>
      </c>
      <c r="P108" s="62">
        <v>2020</v>
      </c>
      <c r="Q108" s="1" t="s">
        <v>91</v>
      </c>
      <c r="R108" s="1" t="s">
        <v>92</v>
      </c>
      <c r="S108" s="1" t="s">
        <v>134</v>
      </c>
      <c r="T108" s="119">
        <v>830001133</v>
      </c>
      <c r="U108" s="1" t="s">
        <v>134</v>
      </c>
      <c r="V108" s="3">
        <v>33417322</v>
      </c>
      <c r="W108" s="3">
        <v>30824793</v>
      </c>
      <c r="X108" s="1">
        <v>7.75</v>
      </c>
      <c r="Y108" s="96" t="s">
        <v>7</v>
      </c>
      <c r="Z108" s="82">
        <v>43889</v>
      </c>
      <c r="AA108" s="73" t="s">
        <v>505</v>
      </c>
      <c r="AB108" s="1" t="s">
        <v>51</v>
      </c>
      <c r="AC108" s="1"/>
      <c r="AD108" s="1"/>
      <c r="AE108" s="65" t="s">
        <v>2</v>
      </c>
      <c r="AF108" s="65" t="s">
        <v>87</v>
      </c>
    </row>
    <row r="109" spans="1:32" ht="15.75">
      <c r="A109" s="1" t="s">
        <v>40</v>
      </c>
      <c r="B109" s="1" t="s">
        <v>41</v>
      </c>
      <c r="C109" s="1">
        <v>11651</v>
      </c>
      <c r="D109" s="2">
        <v>43794</v>
      </c>
      <c r="E109" s="1" t="s">
        <v>42</v>
      </c>
      <c r="F109" s="1">
        <v>2123</v>
      </c>
      <c r="G109" s="1">
        <v>9111184598</v>
      </c>
      <c r="H109" s="2">
        <v>43886</v>
      </c>
      <c r="I109" s="2">
        <v>43886</v>
      </c>
      <c r="J109" s="1" t="s">
        <v>506</v>
      </c>
      <c r="K109" s="1">
        <v>1117510338</v>
      </c>
      <c r="L109" s="1">
        <v>3133199781</v>
      </c>
      <c r="M109" s="1">
        <v>14918</v>
      </c>
      <c r="N109" s="1" t="s">
        <v>63</v>
      </c>
      <c r="O109" s="1" t="s">
        <v>507</v>
      </c>
      <c r="P109" s="62">
        <v>2020</v>
      </c>
      <c r="Q109" s="1" t="s">
        <v>65</v>
      </c>
      <c r="R109" s="1" t="s">
        <v>66</v>
      </c>
      <c r="S109" s="1" t="s">
        <v>134</v>
      </c>
      <c r="T109" s="119">
        <v>830001133</v>
      </c>
      <c r="U109" s="1" t="s">
        <v>134</v>
      </c>
      <c r="V109" s="3">
        <v>33417322</v>
      </c>
      <c r="W109" s="3">
        <v>30824793</v>
      </c>
      <c r="X109" s="1">
        <v>7.75</v>
      </c>
      <c r="Y109" s="55" t="s">
        <v>7</v>
      </c>
      <c r="Z109" s="82">
        <v>43889</v>
      </c>
      <c r="AA109" s="73" t="s">
        <v>508</v>
      </c>
      <c r="AB109" s="1" t="s">
        <v>380</v>
      </c>
      <c r="AC109" s="1"/>
      <c r="AD109" s="1"/>
      <c r="AE109" s="1" t="s">
        <v>2</v>
      </c>
      <c r="AF109" s="1" t="s">
        <v>87</v>
      </c>
    </row>
    <row r="110" spans="1:32" ht="15.75">
      <c r="A110" s="1" t="s">
        <v>40</v>
      </c>
      <c r="B110" s="1" t="s">
        <v>41</v>
      </c>
      <c r="C110" s="1">
        <v>12050</v>
      </c>
      <c r="D110" s="2">
        <v>43860</v>
      </c>
      <c r="E110" s="1" t="s">
        <v>42</v>
      </c>
      <c r="F110" s="1">
        <v>2124</v>
      </c>
      <c r="G110" s="1">
        <v>1381008277</v>
      </c>
      <c r="H110" s="2">
        <v>43887</v>
      </c>
      <c r="I110" s="2">
        <v>43887</v>
      </c>
      <c r="J110" s="1" t="s">
        <v>509</v>
      </c>
      <c r="K110" s="1">
        <v>36173613</v>
      </c>
      <c r="L110" s="1">
        <v>3173734771</v>
      </c>
      <c r="M110" s="1">
        <v>14917</v>
      </c>
      <c r="N110" s="1" t="s">
        <v>63</v>
      </c>
      <c r="O110" s="1" t="s">
        <v>510</v>
      </c>
      <c r="P110" s="62">
        <v>2020</v>
      </c>
      <c r="Q110" s="1" t="s">
        <v>91</v>
      </c>
      <c r="R110" s="1" t="s">
        <v>92</v>
      </c>
      <c r="S110" s="1" t="s">
        <v>119</v>
      </c>
      <c r="T110" s="74">
        <v>1075220165</v>
      </c>
      <c r="U110" s="1" t="s">
        <v>155</v>
      </c>
      <c r="V110" s="3">
        <v>31330708</v>
      </c>
      <c r="W110" s="3">
        <v>30824793</v>
      </c>
      <c r="X110" s="1">
        <v>1.61</v>
      </c>
      <c r="Y110" s="55" t="s">
        <v>7</v>
      </c>
      <c r="Z110" s="82">
        <v>43888</v>
      </c>
      <c r="AA110" s="73" t="s">
        <v>511</v>
      </c>
      <c r="AB110" s="1" t="s">
        <v>51</v>
      </c>
      <c r="AC110" s="1"/>
      <c r="AD110" s="1"/>
      <c r="AE110" s="1" t="s">
        <v>0</v>
      </c>
      <c r="AF110" s="1" t="s">
        <v>87</v>
      </c>
    </row>
    <row r="111" spans="1:32" ht="15.75">
      <c r="A111" s="1" t="s">
        <v>40</v>
      </c>
      <c r="B111" s="1" t="s">
        <v>41</v>
      </c>
      <c r="C111" s="1">
        <v>11749</v>
      </c>
      <c r="D111" s="2">
        <v>43805</v>
      </c>
      <c r="E111" s="1" t="s">
        <v>42</v>
      </c>
      <c r="F111" s="1">
        <v>2125</v>
      </c>
      <c r="G111" s="1">
        <v>1381000585</v>
      </c>
      <c r="H111" s="2">
        <v>43887</v>
      </c>
      <c r="I111" s="2">
        <v>43887</v>
      </c>
      <c r="J111" s="1" t="s">
        <v>512</v>
      </c>
      <c r="K111" s="1">
        <v>19238273</v>
      </c>
      <c r="L111" s="1">
        <v>3202747602</v>
      </c>
      <c r="M111" s="1">
        <v>14921</v>
      </c>
      <c r="N111" s="1" t="s">
        <v>82</v>
      </c>
      <c r="O111" s="1" t="s">
        <v>513</v>
      </c>
      <c r="P111" s="62">
        <v>2020</v>
      </c>
      <c r="Q111" s="1" t="s">
        <v>213</v>
      </c>
      <c r="R111" s="1" t="s">
        <v>214</v>
      </c>
      <c r="S111" s="1" t="s">
        <v>134</v>
      </c>
      <c r="T111" s="119">
        <v>830001133</v>
      </c>
      <c r="U111" s="1" t="s">
        <v>134</v>
      </c>
      <c r="V111" s="3">
        <v>42519684</v>
      </c>
      <c r="W111" s="3">
        <v>38880515</v>
      </c>
      <c r="X111" s="1">
        <v>8.5500000000000007</v>
      </c>
      <c r="Y111" s="55" t="s">
        <v>7</v>
      </c>
      <c r="Z111" s="82">
        <v>43892</v>
      </c>
      <c r="AA111" s="73" t="s">
        <v>514</v>
      </c>
      <c r="AB111" s="1" t="s">
        <v>51</v>
      </c>
      <c r="AC111" s="1"/>
      <c r="AD111" s="1"/>
      <c r="AE111" s="1" t="s">
        <v>2</v>
      </c>
      <c r="AF111" s="1" t="s">
        <v>87</v>
      </c>
    </row>
    <row r="112" spans="1:32" ht="15.75">
      <c r="A112" s="1" t="s">
        <v>40</v>
      </c>
      <c r="B112" s="1" t="s">
        <v>41</v>
      </c>
      <c r="C112" s="1">
        <v>11494</v>
      </c>
      <c r="D112" s="2">
        <v>43762</v>
      </c>
      <c r="E112" s="1" t="s">
        <v>42</v>
      </c>
      <c r="F112" s="1">
        <v>2126</v>
      </c>
      <c r="G112" s="1">
        <v>9111180102</v>
      </c>
      <c r="H112" s="2">
        <v>43887</v>
      </c>
      <c r="I112" s="2">
        <v>43888</v>
      </c>
      <c r="J112" s="1" t="s">
        <v>515</v>
      </c>
      <c r="K112" s="1">
        <v>1143324793</v>
      </c>
      <c r="L112" s="1">
        <v>3183135049</v>
      </c>
      <c r="M112" s="1">
        <v>14922</v>
      </c>
      <c r="N112" s="1" t="s">
        <v>182</v>
      </c>
      <c r="O112" s="1" t="s">
        <v>516</v>
      </c>
      <c r="P112" s="62">
        <v>2019</v>
      </c>
      <c r="Q112" s="1" t="s">
        <v>73</v>
      </c>
      <c r="R112" s="1" t="s">
        <v>74</v>
      </c>
      <c r="S112" s="1" t="s">
        <v>104</v>
      </c>
      <c r="T112" s="74">
        <v>7725444</v>
      </c>
      <c r="U112" s="1" t="s">
        <v>49</v>
      </c>
      <c r="V112" s="3">
        <v>36377952</v>
      </c>
      <c r="W112" s="3">
        <v>33021404</v>
      </c>
      <c r="X112" s="1">
        <v>9.2200000000000006</v>
      </c>
      <c r="Y112" s="55" t="s">
        <v>7</v>
      </c>
      <c r="Z112" s="82">
        <v>43889</v>
      </c>
      <c r="AA112" s="73" t="s">
        <v>517</v>
      </c>
      <c r="AB112" s="1" t="s">
        <v>51</v>
      </c>
      <c r="AC112" s="1"/>
      <c r="AD112" s="1"/>
      <c r="AE112" s="1" t="s">
        <v>0</v>
      </c>
      <c r="AF112" s="1" t="s">
        <v>87</v>
      </c>
    </row>
    <row r="113" spans="1:32" ht="15.75">
      <c r="A113" s="1" t="s">
        <v>40</v>
      </c>
      <c r="B113" s="1" t="s">
        <v>41</v>
      </c>
      <c r="C113" s="1">
        <v>11409</v>
      </c>
      <c r="D113" s="2">
        <v>43738</v>
      </c>
      <c r="E113" s="1" t="s">
        <v>42</v>
      </c>
      <c r="F113" s="1">
        <v>2127</v>
      </c>
      <c r="G113" s="1">
        <v>9111177709</v>
      </c>
      <c r="H113" s="2">
        <v>43888</v>
      </c>
      <c r="I113" s="2">
        <v>43888</v>
      </c>
      <c r="J113" s="1" t="s">
        <v>518</v>
      </c>
      <c r="K113" s="1">
        <v>36305570</v>
      </c>
      <c r="L113" s="1">
        <v>3134081845</v>
      </c>
      <c r="M113" s="1">
        <v>14924</v>
      </c>
      <c r="N113" s="1" t="s">
        <v>341</v>
      </c>
      <c r="O113" s="1" t="s">
        <v>519</v>
      </c>
      <c r="P113" s="62">
        <v>2020</v>
      </c>
      <c r="Q113" s="1" t="s">
        <v>73</v>
      </c>
      <c r="R113" s="1" t="s">
        <v>74</v>
      </c>
      <c r="S113" s="1" t="s">
        <v>161</v>
      </c>
      <c r="T113" s="74">
        <v>7687063</v>
      </c>
      <c r="U113" s="1" t="s">
        <v>237</v>
      </c>
      <c r="V113" s="3">
        <v>37787400</v>
      </c>
      <c r="W113" s="3">
        <v>35676516</v>
      </c>
      <c r="X113" s="1">
        <v>5.58</v>
      </c>
      <c r="Y113" s="55" t="s">
        <v>7</v>
      </c>
      <c r="Z113" s="82">
        <v>43889</v>
      </c>
      <c r="AA113" s="73" t="s">
        <v>520</v>
      </c>
      <c r="AB113" s="1" t="s">
        <v>51</v>
      </c>
      <c r="AC113" s="1"/>
      <c r="AD113" s="1"/>
      <c r="AE113" s="1" t="s">
        <v>0</v>
      </c>
      <c r="AF113" s="1" t="s">
        <v>87</v>
      </c>
    </row>
    <row r="114" spans="1:32">
      <c r="A114" s="1" t="s">
        <v>40</v>
      </c>
      <c r="B114" s="1" t="s">
        <v>41</v>
      </c>
      <c r="C114" s="1">
        <v>12019</v>
      </c>
      <c r="D114" s="2">
        <v>43858</v>
      </c>
      <c r="E114" s="1" t="s">
        <v>42</v>
      </c>
      <c r="F114" s="1">
        <v>2128</v>
      </c>
      <c r="G114" s="1">
        <v>1381007822</v>
      </c>
      <c r="H114" s="2">
        <v>43888</v>
      </c>
      <c r="I114" s="2">
        <v>43888</v>
      </c>
      <c r="J114" s="1" t="s">
        <v>521</v>
      </c>
      <c r="K114" s="1">
        <v>26420814</v>
      </c>
      <c r="L114" s="1">
        <v>3102155916</v>
      </c>
      <c r="M114" s="1">
        <v>14927</v>
      </c>
      <c r="N114" s="1" t="s">
        <v>63</v>
      </c>
      <c r="O114" s="1" t="s">
        <v>522</v>
      </c>
      <c r="P114" s="62">
        <v>2020</v>
      </c>
      <c r="Q114" s="1" t="s">
        <v>117</v>
      </c>
      <c r="R114" s="1" t="s">
        <v>118</v>
      </c>
      <c r="S114" s="1" t="s">
        <v>134</v>
      </c>
      <c r="T114" s="119">
        <v>830001133</v>
      </c>
      <c r="U114" s="1" t="s">
        <v>134</v>
      </c>
      <c r="V114" s="3">
        <v>35663864</v>
      </c>
      <c r="W114" s="3">
        <v>30824793</v>
      </c>
      <c r="X114" s="1">
        <v>13.56</v>
      </c>
      <c r="Y114" s="55" t="s">
        <v>6</v>
      </c>
      <c r="Z114" s="3"/>
      <c r="AA114" s="3"/>
      <c r="AB114" s="1"/>
      <c r="AC114" s="1"/>
      <c r="AD114" s="1"/>
      <c r="AE114" s="1" t="s">
        <v>2</v>
      </c>
      <c r="AF114" s="1" t="s">
        <v>87</v>
      </c>
    </row>
    <row r="115" spans="1:32" ht="15.75">
      <c r="A115" s="1" t="s">
        <v>40</v>
      </c>
      <c r="B115" s="1" t="s">
        <v>41</v>
      </c>
      <c r="C115" s="1">
        <v>11939</v>
      </c>
      <c r="D115" s="2">
        <v>43829</v>
      </c>
      <c r="E115" s="1" t="s">
        <v>69</v>
      </c>
      <c r="F115" s="1">
        <v>2046</v>
      </c>
      <c r="G115" s="1">
        <v>1381005337</v>
      </c>
      <c r="H115" s="2">
        <v>43886</v>
      </c>
      <c r="I115" s="2">
        <v>43888</v>
      </c>
      <c r="J115" s="1" t="s">
        <v>523</v>
      </c>
      <c r="K115" s="1">
        <v>17690259</v>
      </c>
      <c r="L115" s="1">
        <v>3223058957</v>
      </c>
      <c r="M115" s="1">
        <v>14909</v>
      </c>
      <c r="N115" s="1" t="s">
        <v>360</v>
      </c>
      <c r="O115" s="1" t="s">
        <v>524</v>
      </c>
      <c r="P115" s="62">
        <v>2020</v>
      </c>
      <c r="Q115" s="1" t="s">
        <v>46</v>
      </c>
      <c r="R115" s="1" t="s">
        <v>47</v>
      </c>
      <c r="S115" s="1" t="s">
        <v>75</v>
      </c>
      <c r="T115" s="76">
        <v>1115793927</v>
      </c>
      <c r="U115" s="1" t="s">
        <v>525</v>
      </c>
      <c r="V115" s="3">
        <v>33692912</v>
      </c>
      <c r="W115" s="3">
        <v>30655692</v>
      </c>
      <c r="X115" s="1">
        <v>9.01</v>
      </c>
      <c r="Y115" s="55" t="s">
        <v>7</v>
      </c>
      <c r="Z115" s="82">
        <v>43889</v>
      </c>
      <c r="AA115" s="73" t="s">
        <v>526</v>
      </c>
      <c r="AB115" s="1" t="s">
        <v>380</v>
      </c>
      <c r="AC115" s="1"/>
      <c r="AD115" s="1"/>
      <c r="AE115" s="1" t="s">
        <v>0</v>
      </c>
      <c r="AF115" s="1" t="s">
        <v>527</v>
      </c>
    </row>
    <row r="116" spans="1:32">
      <c r="A116" s="1" t="s">
        <v>40</v>
      </c>
      <c r="B116" s="1" t="s">
        <v>41</v>
      </c>
      <c r="C116" s="1">
        <v>12186</v>
      </c>
      <c r="D116" s="2">
        <v>43888</v>
      </c>
      <c r="E116" s="1" t="s">
        <v>69</v>
      </c>
      <c r="F116" s="1">
        <v>2047</v>
      </c>
      <c r="G116" s="1">
        <v>1381011552</v>
      </c>
      <c r="H116" s="2">
        <v>43886</v>
      </c>
      <c r="I116" s="2">
        <v>43888</v>
      </c>
      <c r="J116" s="1" t="s">
        <v>528</v>
      </c>
      <c r="K116" s="1">
        <v>93370474</v>
      </c>
      <c r="L116" s="1">
        <v>3136825156</v>
      </c>
      <c r="M116" s="1">
        <v>14679</v>
      </c>
      <c r="N116" s="1" t="s">
        <v>529</v>
      </c>
      <c r="O116" s="1" t="s">
        <v>530</v>
      </c>
      <c r="P116" s="62">
        <v>2020</v>
      </c>
      <c r="Q116" s="1" t="s">
        <v>176</v>
      </c>
      <c r="R116" s="1" t="s">
        <v>177</v>
      </c>
      <c r="S116" s="1" t="s">
        <v>317</v>
      </c>
      <c r="T116" s="74">
        <v>1052406559</v>
      </c>
      <c r="U116" s="1" t="s">
        <v>155</v>
      </c>
      <c r="V116" s="3">
        <v>41176472</v>
      </c>
      <c r="W116" s="3">
        <v>39260190</v>
      </c>
      <c r="X116" s="1">
        <v>4.6500000000000004</v>
      </c>
      <c r="Y116" s="55" t="s">
        <v>6</v>
      </c>
      <c r="Z116" s="3"/>
      <c r="AA116" s="3"/>
      <c r="AB116" s="1"/>
      <c r="AC116" s="1"/>
      <c r="AD116" s="1"/>
      <c r="AE116" s="1" t="s">
        <v>0</v>
      </c>
      <c r="AF116" s="1" t="s">
        <v>531</v>
      </c>
    </row>
    <row r="117" spans="1:32">
      <c r="A117" s="1" t="s">
        <v>40</v>
      </c>
      <c r="B117" s="1" t="s">
        <v>41</v>
      </c>
      <c r="C117" s="1">
        <v>11895</v>
      </c>
      <c r="D117" s="2">
        <v>43825</v>
      </c>
      <c r="E117" s="1" t="s">
        <v>80</v>
      </c>
      <c r="F117" s="1">
        <v>2035</v>
      </c>
      <c r="G117" s="1">
        <v>1381004687</v>
      </c>
      <c r="H117" s="67">
        <v>43889</v>
      </c>
      <c r="I117" s="2">
        <v>43889</v>
      </c>
      <c r="J117" s="63" t="s">
        <v>532</v>
      </c>
      <c r="K117" s="1">
        <v>36295851</v>
      </c>
      <c r="L117" s="1">
        <v>3214963294</v>
      </c>
      <c r="M117" s="1">
        <v>14929</v>
      </c>
      <c r="N117" s="1" t="s">
        <v>360</v>
      </c>
      <c r="O117" s="1" t="s">
        <v>533</v>
      </c>
      <c r="P117" s="62">
        <v>2020</v>
      </c>
      <c r="Q117" s="1" t="s">
        <v>65</v>
      </c>
      <c r="R117" s="1" t="s">
        <v>66</v>
      </c>
      <c r="S117" s="1" t="s">
        <v>534</v>
      </c>
      <c r="T117" s="74">
        <v>1075237821</v>
      </c>
      <c r="U117" s="1" t="s">
        <v>228</v>
      </c>
      <c r="V117" s="3">
        <v>33220472</v>
      </c>
      <c r="W117" s="3">
        <v>30655692</v>
      </c>
      <c r="X117" s="1">
        <v>7.72</v>
      </c>
      <c r="Y117" s="55" t="s">
        <v>6</v>
      </c>
      <c r="Z117" s="3"/>
      <c r="AA117" s="3"/>
      <c r="AB117" s="1"/>
      <c r="AC117" s="1"/>
      <c r="AD117" s="1"/>
      <c r="AE117" s="1" t="s">
        <v>0</v>
      </c>
      <c r="AF117" s="1" t="s">
        <v>87</v>
      </c>
    </row>
    <row r="118" spans="1:32">
      <c r="A118" s="1" t="s">
        <v>40</v>
      </c>
      <c r="B118" s="1" t="s">
        <v>41</v>
      </c>
      <c r="C118" s="1">
        <v>11728</v>
      </c>
      <c r="D118" s="2">
        <v>43798</v>
      </c>
      <c r="E118" s="1" t="s">
        <v>42</v>
      </c>
      <c r="F118" s="1">
        <v>2129</v>
      </c>
      <c r="G118" s="1">
        <v>9111185735</v>
      </c>
      <c r="H118" s="67">
        <v>43844</v>
      </c>
      <c r="I118" s="2">
        <v>43889</v>
      </c>
      <c r="J118" s="63" t="s">
        <v>535</v>
      </c>
      <c r="K118" s="1">
        <v>17674158</v>
      </c>
      <c r="L118" s="1">
        <v>3123508575</v>
      </c>
      <c r="M118" s="1">
        <v>14587</v>
      </c>
      <c r="N118" s="1" t="s">
        <v>536</v>
      </c>
      <c r="O118" s="1" t="s">
        <v>537</v>
      </c>
      <c r="P118" s="62">
        <v>2020</v>
      </c>
      <c r="Q118" s="1" t="s">
        <v>247</v>
      </c>
      <c r="R118" s="1" t="s">
        <v>248</v>
      </c>
      <c r="S118" s="1" t="s">
        <v>98</v>
      </c>
      <c r="T118" s="74">
        <v>42781944</v>
      </c>
      <c r="U118" s="1" t="s">
        <v>129</v>
      </c>
      <c r="V118" s="3">
        <v>133529408</v>
      </c>
      <c r="W118" s="3">
        <v>122177009</v>
      </c>
      <c r="X118" s="1">
        <v>8.5</v>
      </c>
      <c r="Y118" s="55" t="s">
        <v>6</v>
      </c>
      <c r="Z118" s="3"/>
      <c r="AA118" s="3"/>
      <c r="AB118" s="1"/>
      <c r="AC118" s="1"/>
      <c r="AD118" s="1"/>
      <c r="AE118" s="1" t="s">
        <v>1</v>
      </c>
      <c r="AF118" s="1" t="s">
        <v>87</v>
      </c>
    </row>
    <row r="119" spans="1:32" ht="15.75">
      <c r="A119" s="1" t="s">
        <v>40</v>
      </c>
      <c r="B119" s="1" t="s">
        <v>41</v>
      </c>
      <c r="C119" s="1">
        <v>11148</v>
      </c>
      <c r="D119" s="2">
        <v>43691</v>
      </c>
      <c r="E119" s="1" t="s">
        <v>42</v>
      </c>
      <c r="F119" s="1">
        <v>2130</v>
      </c>
      <c r="G119" s="1">
        <v>9111171258</v>
      </c>
      <c r="H119" s="2">
        <v>43889</v>
      </c>
      <c r="I119" s="2">
        <v>43889</v>
      </c>
      <c r="J119" s="63" t="s">
        <v>538</v>
      </c>
      <c r="K119" s="1">
        <v>1080294409</v>
      </c>
      <c r="L119" s="1">
        <v>3164204049</v>
      </c>
      <c r="M119" s="1">
        <v>14931</v>
      </c>
      <c r="N119" s="1" t="s">
        <v>63</v>
      </c>
      <c r="O119" s="1" t="s">
        <v>539</v>
      </c>
      <c r="P119" s="62">
        <v>2020</v>
      </c>
      <c r="Q119" s="1" t="s">
        <v>284</v>
      </c>
      <c r="R119" s="1" t="s">
        <v>285</v>
      </c>
      <c r="S119" s="1" t="s">
        <v>112</v>
      </c>
      <c r="T119" s="74">
        <v>26585101</v>
      </c>
      <c r="U119" s="1" t="s">
        <v>155</v>
      </c>
      <c r="V119" s="3">
        <v>31094488</v>
      </c>
      <c r="W119" s="3">
        <v>31783708</v>
      </c>
      <c r="X119" s="1">
        <v>-2.21</v>
      </c>
      <c r="Y119" s="55" t="s">
        <v>7</v>
      </c>
      <c r="Z119" s="82">
        <v>43889</v>
      </c>
      <c r="AA119" s="73" t="s">
        <v>540</v>
      </c>
      <c r="AB119" s="1" t="s">
        <v>51</v>
      </c>
      <c r="AC119" s="1"/>
      <c r="AD119" s="1"/>
      <c r="AE119" s="1" t="s">
        <v>0</v>
      </c>
      <c r="AF119" s="1" t="s">
        <v>541</v>
      </c>
    </row>
    <row r="120" spans="1:32" ht="15.75">
      <c r="A120" s="1" t="s">
        <v>40</v>
      </c>
      <c r="B120" s="1" t="s">
        <v>41</v>
      </c>
      <c r="C120" s="1">
        <v>11707</v>
      </c>
      <c r="D120" s="2">
        <v>43798</v>
      </c>
      <c r="E120" s="1" t="s">
        <v>42</v>
      </c>
      <c r="F120" s="1">
        <v>2131</v>
      </c>
      <c r="G120" s="1">
        <v>9111185310</v>
      </c>
      <c r="H120" s="2">
        <v>43889</v>
      </c>
      <c r="I120" s="2">
        <v>43889</v>
      </c>
      <c r="J120" s="63" t="s">
        <v>542</v>
      </c>
      <c r="K120" s="1">
        <v>7696737</v>
      </c>
      <c r="L120" s="1">
        <v>3204037483</v>
      </c>
      <c r="M120" s="1">
        <v>14884</v>
      </c>
      <c r="N120" s="1" t="s">
        <v>543</v>
      </c>
      <c r="O120" s="1" t="s">
        <v>544</v>
      </c>
      <c r="P120" s="62">
        <v>2020</v>
      </c>
      <c r="Q120" s="1" t="s">
        <v>73</v>
      </c>
      <c r="R120" s="1" t="s">
        <v>74</v>
      </c>
      <c r="S120" s="1" t="s">
        <v>98</v>
      </c>
      <c r="T120" s="74">
        <v>42781944</v>
      </c>
      <c r="U120" s="1" t="s">
        <v>49</v>
      </c>
      <c r="V120" s="3">
        <v>41094488</v>
      </c>
      <c r="W120" s="3">
        <v>37494618</v>
      </c>
      <c r="X120" s="1">
        <v>8.75</v>
      </c>
      <c r="Y120" s="55" t="s">
        <v>7</v>
      </c>
      <c r="Z120" s="82">
        <v>43889</v>
      </c>
      <c r="AA120" s="73" t="s">
        <v>545</v>
      </c>
      <c r="AB120" s="1" t="s">
        <v>51</v>
      </c>
      <c r="AC120" s="1"/>
      <c r="AD120" s="1"/>
      <c r="AE120" s="1" t="s">
        <v>0</v>
      </c>
      <c r="AF120" s="1" t="s">
        <v>87</v>
      </c>
    </row>
    <row r="121" spans="1:32">
      <c r="A121" s="1" t="s">
        <v>40</v>
      </c>
      <c r="B121" s="1" t="s">
        <v>41</v>
      </c>
      <c r="C121" s="1">
        <v>11658</v>
      </c>
      <c r="D121" s="2">
        <v>43794</v>
      </c>
      <c r="E121" s="1" t="s">
        <v>69</v>
      </c>
      <c r="F121" s="1">
        <v>2048</v>
      </c>
      <c r="G121" s="1">
        <v>9111184605</v>
      </c>
      <c r="H121" s="2">
        <v>43889</v>
      </c>
      <c r="I121" s="2">
        <v>43889</v>
      </c>
      <c r="J121" s="63" t="s">
        <v>546</v>
      </c>
      <c r="K121" s="1">
        <v>96343360</v>
      </c>
      <c r="L121" s="1">
        <v>3208964711</v>
      </c>
      <c r="M121" s="1">
        <v>14934</v>
      </c>
      <c r="N121" s="1" t="s">
        <v>386</v>
      </c>
      <c r="O121" s="1" t="s">
        <v>547</v>
      </c>
      <c r="P121" s="62">
        <v>2020</v>
      </c>
      <c r="Q121" s="1" t="s">
        <v>65</v>
      </c>
      <c r="R121" s="1" t="s">
        <v>66</v>
      </c>
      <c r="S121" s="1" t="s">
        <v>134</v>
      </c>
      <c r="T121" s="75">
        <v>8300011331</v>
      </c>
      <c r="U121" s="1" t="s">
        <v>134</v>
      </c>
      <c r="V121" s="3">
        <v>29874016</v>
      </c>
      <c r="W121" s="3">
        <v>27785855</v>
      </c>
      <c r="X121" s="1">
        <v>6.98</v>
      </c>
      <c r="Y121" s="55" t="s">
        <v>6</v>
      </c>
      <c r="Z121" s="3"/>
      <c r="AA121" s="3"/>
      <c r="AB121" s="1"/>
      <c r="AC121" s="1"/>
      <c r="AD121" s="1"/>
      <c r="AE121" s="1" t="s">
        <v>2</v>
      </c>
      <c r="AF121" s="1" t="s">
        <v>87</v>
      </c>
    </row>
    <row r="122" spans="1:32">
      <c r="A122" s="1" t="s">
        <v>40</v>
      </c>
      <c r="B122" s="1" t="s">
        <v>243</v>
      </c>
      <c r="C122" s="1">
        <v>72660</v>
      </c>
      <c r="D122" s="2">
        <v>43871</v>
      </c>
      <c r="E122" s="1" t="s">
        <v>69</v>
      </c>
      <c r="F122" s="1">
        <v>2049</v>
      </c>
      <c r="G122" s="1">
        <v>1381007937</v>
      </c>
      <c r="H122" s="2">
        <v>43886</v>
      </c>
      <c r="I122" s="2">
        <v>43889</v>
      </c>
      <c r="J122" s="63" t="s">
        <v>548</v>
      </c>
      <c r="K122" s="1">
        <v>17642343</v>
      </c>
      <c r="L122" s="1">
        <v>3135739491</v>
      </c>
      <c r="M122" s="1">
        <v>14911</v>
      </c>
      <c r="N122" s="1" t="s">
        <v>256</v>
      </c>
      <c r="O122" s="1" t="s">
        <v>549</v>
      </c>
      <c r="P122" s="62">
        <v>2020</v>
      </c>
      <c r="Q122" s="1" t="s">
        <v>65</v>
      </c>
      <c r="R122" s="1" t="s">
        <v>66</v>
      </c>
      <c r="S122" s="1" t="s">
        <v>550</v>
      </c>
      <c r="T122" s="76">
        <v>17632652</v>
      </c>
      <c r="U122" s="1" t="s">
        <v>143</v>
      </c>
      <c r="V122" s="3">
        <v>62176472</v>
      </c>
      <c r="W122" s="3">
        <v>60645077</v>
      </c>
      <c r="X122" s="1">
        <v>2.46</v>
      </c>
      <c r="Y122" s="55" t="s">
        <v>6</v>
      </c>
      <c r="Z122" s="3"/>
      <c r="AA122" s="3"/>
      <c r="AB122" s="1"/>
      <c r="AC122" s="1"/>
      <c r="AD122" s="1"/>
      <c r="AE122" s="1" t="s">
        <v>1</v>
      </c>
      <c r="AF122" s="1" t="s">
        <v>87</v>
      </c>
    </row>
    <row r="123" spans="1:32">
      <c r="A123" s="1" t="s">
        <v>40</v>
      </c>
      <c r="B123" s="1" t="s">
        <v>41</v>
      </c>
      <c r="C123" s="1">
        <v>12033</v>
      </c>
      <c r="D123" s="2">
        <v>43859</v>
      </c>
      <c r="E123" s="1" t="s">
        <v>42</v>
      </c>
      <c r="F123" s="1">
        <v>2132</v>
      </c>
      <c r="G123" s="1">
        <v>1381008051</v>
      </c>
      <c r="H123" s="2">
        <v>43886</v>
      </c>
      <c r="I123" s="2">
        <v>43889</v>
      </c>
      <c r="J123" s="63" t="s">
        <v>551</v>
      </c>
      <c r="K123" s="1">
        <v>12194940</v>
      </c>
      <c r="L123" s="1">
        <v>3124111164</v>
      </c>
      <c r="M123" s="1">
        <v>14919</v>
      </c>
      <c r="N123" s="1" t="s">
        <v>552</v>
      </c>
      <c r="O123" s="1" t="s">
        <v>553</v>
      </c>
      <c r="P123" s="62">
        <v>2020</v>
      </c>
      <c r="Q123" s="1" t="s">
        <v>65</v>
      </c>
      <c r="R123" s="1" t="s">
        <v>66</v>
      </c>
      <c r="S123" s="1" t="s">
        <v>252</v>
      </c>
      <c r="T123" s="74">
        <v>52084247</v>
      </c>
      <c r="U123" s="1" t="s">
        <v>49</v>
      </c>
      <c r="V123" s="3">
        <v>83464568</v>
      </c>
      <c r="W123" s="3">
        <v>80590115</v>
      </c>
      <c r="X123" s="1">
        <v>3.44</v>
      </c>
      <c r="Y123" s="55" t="s">
        <v>6</v>
      </c>
      <c r="Z123" s="3"/>
      <c r="AA123" s="3"/>
      <c r="AB123" s="1"/>
      <c r="AC123" s="1"/>
      <c r="AD123" s="1"/>
      <c r="AE123" s="1" t="s">
        <v>0</v>
      </c>
      <c r="AF123" s="1" t="s">
        <v>87</v>
      </c>
    </row>
    <row r="124" spans="1:32">
      <c r="A124" s="1" t="s">
        <v>40</v>
      </c>
      <c r="B124" s="1" t="s">
        <v>41</v>
      </c>
      <c r="C124" s="1">
        <v>12051</v>
      </c>
      <c r="D124" s="2">
        <v>43860</v>
      </c>
      <c r="E124" s="1" t="s">
        <v>42</v>
      </c>
      <c r="F124" s="1">
        <v>2133</v>
      </c>
      <c r="G124" s="1">
        <v>1381008278</v>
      </c>
      <c r="H124" s="2">
        <v>43889</v>
      </c>
      <c r="I124" s="2">
        <v>43889</v>
      </c>
      <c r="J124" s="63" t="s">
        <v>554</v>
      </c>
      <c r="K124" s="1">
        <v>1083895399</v>
      </c>
      <c r="L124" s="1">
        <v>3215911059</v>
      </c>
      <c r="M124" s="1">
        <v>14930</v>
      </c>
      <c r="N124" s="1" t="s">
        <v>63</v>
      </c>
      <c r="O124" s="1" t="s">
        <v>555</v>
      </c>
      <c r="P124" s="62">
        <v>2020</v>
      </c>
      <c r="Q124" s="1" t="s">
        <v>91</v>
      </c>
      <c r="R124" s="1" t="s">
        <v>92</v>
      </c>
      <c r="S124" s="1" t="s">
        <v>104</v>
      </c>
      <c r="T124" s="74">
        <v>7725444</v>
      </c>
      <c r="U124" s="1" t="s">
        <v>49</v>
      </c>
      <c r="V124" s="3">
        <v>34220472</v>
      </c>
      <c r="W124" s="3">
        <v>30824793</v>
      </c>
      <c r="X124" s="1">
        <v>9.92</v>
      </c>
      <c r="Y124" s="55" t="s">
        <v>6</v>
      </c>
      <c r="Z124" s="3"/>
      <c r="AA124" s="3"/>
      <c r="AB124" s="1"/>
      <c r="AC124" s="1"/>
      <c r="AD124" s="1"/>
      <c r="AE124" s="1" t="s">
        <v>0</v>
      </c>
      <c r="AF124" s="1" t="s">
        <v>87</v>
      </c>
    </row>
    <row r="125" spans="1:32">
      <c r="A125" s="1" t="s">
        <v>40</v>
      </c>
      <c r="B125" s="1" t="s">
        <v>41</v>
      </c>
      <c r="C125" s="1">
        <v>11654</v>
      </c>
      <c r="D125" s="2">
        <v>43794</v>
      </c>
      <c r="E125" s="1" t="s">
        <v>42</v>
      </c>
      <c r="F125" s="1">
        <v>2134</v>
      </c>
      <c r="G125" s="1">
        <v>9111184601</v>
      </c>
      <c r="H125" s="2">
        <v>43889</v>
      </c>
      <c r="I125" s="2">
        <v>43889</v>
      </c>
      <c r="J125" s="63" t="s">
        <v>556</v>
      </c>
      <c r="K125" s="1">
        <v>1049605394</v>
      </c>
      <c r="L125" s="1">
        <v>3143206456</v>
      </c>
      <c r="M125" s="1">
        <v>14935</v>
      </c>
      <c r="N125" s="1" t="s">
        <v>63</v>
      </c>
      <c r="O125" s="1" t="s">
        <v>557</v>
      </c>
      <c r="P125" s="62">
        <v>2020</v>
      </c>
      <c r="Q125" s="1" t="s">
        <v>102</v>
      </c>
      <c r="R125" s="1" t="s">
        <v>103</v>
      </c>
      <c r="S125" s="1" t="s">
        <v>134</v>
      </c>
      <c r="T125" s="75">
        <v>830001133</v>
      </c>
      <c r="U125" s="1" t="s">
        <v>134</v>
      </c>
      <c r="V125" s="3">
        <v>33417322</v>
      </c>
      <c r="W125" s="3">
        <v>30824793</v>
      </c>
      <c r="X125" s="1">
        <v>7.75</v>
      </c>
      <c r="Y125" s="55" t="s">
        <v>6</v>
      </c>
      <c r="Z125" s="3"/>
      <c r="AA125" s="3"/>
      <c r="AB125" s="1"/>
      <c r="AC125" s="1"/>
      <c r="AD125" s="1"/>
      <c r="AE125" s="1" t="s">
        <v>2</v>
      </c>
      <c r="AF125" s="1" t="s">
        <v>87</v>
      </c>
    </row>
    <row r="126" spans="1:32">
      <c r="A126" s="1" t="s">
        <v>40</v>
      </c>
      <c r="B126" s="1" t="s">
        <v>41</v>
      </c>
      <c r="C126" s="1">
        <v>12188</v>
      </c>
      <c r="D126" s="2">
        <v>43888</v>
      </c>
      <c r="E126" s="1" t="s">
        <v>42</v>
      </c>
      <c r="F126" s="1">
        <v>2135</v>
      </c>
      <c r="G126" s="1">
        <v>1381011554</v>
      </c>
      <c r="H126" s="2">
        <v>43872</v>
      </c>
      <c r="I126" s="2">
        <v>43889</v>
      </c>
      <c r="J126" s="63" t="s">
        <v>558</v>
      </c>
      <c r="K126" s="1">
        <v>83085307</v>
      </c>
      <c r="L126" s="1">
        <v>3203083051</v>
      </c>
      <c r="M126" s="1">
        <v>14815</v>
      </c>
      <c r="N126" s="1" t="s">
        <v>529</v>
      </c>
      <c r="O126" s="1" t="s">
        <v>559</v>
      </c>
      <c r="P126" s="62">
        <v>2020</v>
      </c>
      <c r="Q126" s="1" t="s">
        <v>176</v>
      </c>
      <c r="R126" s="1" t="s">
        <v>177</v>
      </c>
      <c r="S126" s="1" t="s">
        <v>236</v>
      </c>
      <c r="T126" s="74">
        <v>1075227674</v>
      </c>
      <c r="U126" s="1" t="s">
        <v>155</v>
      </c>
      <c r="V126" s="3">
        <v>42016808</v>
      </c>
      <c r="W126" s="3">
        <v>39260190</v>
      </c>
      <c r="X126" s="1">
        <v>6.56</v>
      </c>
      <c r="Y126" s="55" t="s">
        <v>6</v>
      </c>
      <c r="Z126" s="3"/>
      <c r="AA126" s="3"/>
      <c r="AB126" s="1"/>
      <c r="AC126" s="1"/>
      <c r="AD126" s="1"/>
      <c r="AE126" s="1" t="s">
        <v>0</v>
      </c>
      <c r="AF126" s="1" t="s">
        <v>87</v>
      </c>
    </row>
    <row r="127" spans="1:32">
      <c r="A127" s="1" t="s">
        <v>40</v>
      </c>
      <c r="B127" s="1" t="s">
        <v>41</v>
      </c>
      <c r="C127" s="1">
        <v>12240</v>
      </c>
      <c r="D127" s="2">
        <v>43889</v>
      </c>
      <c r="E127" s="1" t="s">
        <v>80</v>
      </c>
      <c r="F127" s="1">
        <v>2036</v>
      </c>
      <c r="G127" s="1">
        <v>1381012296</v>
      </c>
      <c r="H127" s="2">
        <v>43890</v>
      </c>
      <c r="I127" s="2">
        <v>43890</v>
      </c>
      <c r="J127" s="63" t="s">
        <v>532</v>
      </c>
      <c r="K127" s="1">
        <v>36295851</v>
      </c>
      <c r="L127" s="1">
        <v>3214963294</v>
      </c>
      <c r="M127" s="1">
        <v>14941</v>
      </c>
      <c r="N127" s="1" t="s">
        <v>560</v>
      </c>
      <c r="O127" s="1" t="s">
        <v>561</v>
      </c>
      <c r="P127" s="62">
        <v>2020</v>
      </c>
      <c r="Q127" s="1" t="s">
        <v>562</v>
      </c>
      <c r="R127" s="1" t="s">
        <v>563</v>
      </c>
      <c r="S127" s="1" t="s">
        <v>534</v>
      </c>
      <c r="T127" s="74">
        <v>1075237821</v>
      </c>
      <c r="U127" s="1" t="s">
        <v>76</v>
      </c>
      <c r="V127" s="3">
        <v>78807088</v>
      </c>
      <c r="W127" s="3">
        <v>70812731</v>
      </c>
      <c r="X127" s="1">
        <v>10.14</v>
      </c>
      <c r="Y127" s="55" t="s">
        <v>6</v>
      </c>
      <c r="Z127" s="1"/>
      <c r="AA127" s="1"/>
      <c r="AB127" s="1"/>
      <c r="AC127" s="1"/>
      <c r="AD127" s="1"/>
      <c r="AE127" s="1" t="s">
        <v>0</v>
      </c>
      <c r="AF127" s="1" t="s">
        <v>87</v>
      </c>
    </row>
    <row r="128" spans="1:32">
      <c r="A128" s="1" t="s">
        <v>40</v>
      </c>
      <c r="B128" s="1" t="s">
        <v>41</v>
      </c>
      <c r="C128" s="1">
        <v>12187</v>
      </c>
      <c r="D128" s="2">
        <v>43888</v>
      </c>
      <c r="E128" s="1" t="s">
        <v>69</v>
      </c>
      <c r="F128" s="1">
        <v>2050</v>
      </c>
      <c r="G128" s="1">
        <v>1381011553</v>
      </c>
      <c r="H128" s="2">
        <v>43874</v>
      </c>
      <c r="I128" s="2">
        <v>43867</v>
      </c>
      <c r="J128" s="1" t="s">
        <v>564</v>
      </c>
      <c r="K128" s="1">
        <v>900461539</v>
      </c>
      <c r="L128" s="74">
        <v>4205704</v>
      </c>
      <c r="M128" s="1">
        <v>14729</v>
      </c>
      <c r="N128" s="1" t="s">
        <v>529</v>
      </c>
      <c r="O128" s="1" t="s">
        <v>565</v>
      </c>
      <c r="P128" s="62">
        <v>2020</v>
      </c>
      <c r="Q128" s="1" t="s">
        <v>176</v>
      </c>
      <c r="R128" s="1" t="s">
        <v>177</v>
      </c>
      <c r="S128" s="1" t="s">
        <v>550</v>
      </c>
      <c r="T128" s="76">
        <v>17632652</v>
      </c>
      <c r="U128" s="1" t="s">
        <v>155</v>
      </c>
      <c r="V128" s="3">
        <v>38478992</v>
      </c>
      <c r="W128" s="3">
        <v>39260190</v>
      </c>
      <c r="X128" s="1">
        <v>-2.0299999999999998</v>
      </c>
      <c r="Y128" s="55" t="s">
        <v>6</v>
      </c>
      <c r="Z128" s="1"/>
      <c r="AA128" s="1"/>
      <c r="AB128" s="1"/>
      <c r="AC128" s="1"/>
      <c r="AD128" s="1"/>
      <c r="AE128" s="1" t="s">
        <v>0</v>
      </c>
      <c r="AF128" s="1" t="s">
        <v>87</v>
      </c>
    </row>
    <row r="129" spans="1:32">
      <c r="A129" s="1" t="s">
        <v>40</v>
      </c>
      <c r="B129" s="1" t="s">
        <v>41</v>
      </c>
      <c r="C129" s="1">
        <v>12236</v>
      </c>
      <c r="D129" s="2">
        <v>43889</v>
      </c>
      <c r="E129" s="1" t="s">
        <v>69</v>
      </c>
      <c r="F129" s="1">
        <v>2051</v>
      </c>
      <c r="G129" s="1">
        <v>1381012264</v>
      </c>
      <c r="H129" s="2">
        <v>43875</v>
      </c>
      <c r="I129" s="2">
        <v>43867</v>
      </c>
      <c r="J129" s="1" t="s">
        <v>564</v>
      </c>
      <c r="K129" s="1">
        <v>900461539</v>
      </c>
      <c r="L129" s="74">
        <v>4205704</v>
      </c>
      <c r="M129" s="1">
        <v>14730</v>
      </c>
      <c r="N129" s="1" t="s">
        <v>529</v>
      </c>
      <c r="O129" s="1" t="s">
        <v>566</v>
      </c>
      <c r="P129" s="62">
        <v>2020</v>
      </c>
      <c r="Q129" s="1" t="s">
        <v>176</v>
      </c>
      <c r="R129" s="1" t="s">
        <v>177</v>
      </c>
      <c r="S129" s="1" t="s">
        <v>550</v>
      </c>
      <c r="T129" s="76">
        <v>17632652</v>
      </c>
      <c r="U129" s="1" t="s">
        <v>155</v>
      </c>
      <c r="V129" s="3">
        <v>38478992</v>
      </c>
      <c r="W129" s="3">
        <v>39260190</v>
      </c>
      <c r="X129" s="1">
        <v>-2.0299999999999998</v>
      </c>
      <c r="Y129" s="55" t="s">
        <v>6</v>
      </c>
      <c r="Z129" s="1"/>
      <c r="AA129" s="1"/>
      <c r="AB129" s="1"/>
      <c r="AC129" s="1"/>
      <c r="AD129" s="1"/>
      <c r="AE129" s="1" t="s">
        <v>0</v>
      </c>
      <c r="AF129" s="1" t="s">
        <v>87</v>
      </c>
    </row>
    <row r="130" spans="1:32">
      <c r="A130" s="1" t="s">
        <v>40</v>
      </c>
      <c r="B130" s="1" t="s">
        <v>41</v>
      </c>
      <c r="C130" s="1">
        <v>12237</v>
      </c>
      <c r="D130" s="2">
        <v>43889</v>
      </c>
      <c r="E130" s="1" t="s">
        <v>69</v>
      </c>
      <c r="F130" s="1">
        <v>2052</v>
      </c>
      <c r="G130" s="1">
        <v>1381012265</v>
      </c>
      <c r="H130" s="2">
        <v>43876</v>
      </c>
      <c r="I130" s="2">
        <v>43867</v>
      </c>
      <c r="J130" s="1" t="s">
        <v>564</v>
      </c>
      <c r="K130" s="1">
        <v>900461539</v>
      </c>
      <c r="L130" s="74">
        <v>4205704</v>
      </c>
      <c r="M130" s="1">
        <v>14731</v>
      </c>
      <c r="N130" s="1" t="s">
        <v>529</v>
      </c>
      <c r="O130" s="1" t="s">
        <v>567</v>
      </c>
      <c r="P130" s="62">
        <v>2020</v>
      </c>
      <c r="Q130" s="1" t="s">
        <v>176</v>
      </c>
      <c r="R130" s="1" t="s">
        <v>177</v>
      </c>
      <c r="S130" s="1" t="s">
        <v>550</v>
      </c>
      <c r="T130" s="76">
        <v>17632652</v>
      </c>
      <c r="U130" s="1" t="s">
        <v>155</v>
      </c>
      <c r="V130" s="3">
        <v>38478992</v>
      </c>
      <c r="W130" s="3">
        <v>39260190</v>
      </c>
      <c r="X130" s="1">
        <v>-2.0299999999999998</v>
      </c>
      <c r="Y130" s="55" t="s">
        <v>6</v>
      </c>
      <c r="Z130" s="1"/>
      <c r="AA130" s="1"/>
      <c r="AB130" s="1"/>
      <c r="AC130" s="1"/>
      <c r="AD130" s="1"/>
      <c r="AE130" s="1" t="s">
        <v>0</v>
      </c>
      <c r="AF130" s="1" t="s">
        <v>87</v>
      </c>
    </row>
    <row r="131" spans="1:32">
      <c r="A131" s="1" t="s">
        <v>40</v>
      </c>
      <c r="B131" s="1" t="s">
        <v>41</v>
      </c>
      <c r="C131" s="1">
        <v>12238</v>
      </c>
      <c r="D131" s="2">
        <v>43889</v>
      </c>
      <c r="E131" s="1" t="s">
        <v>69</v>
      </c>
      <c r="F131" s="1">
        <v>2053</v>
      </c>
      <c r="G131" s="1">
        <v>1381012266</v>
      </c>
      <c r="H131" s="2">
        <v>43877</v>
      </c>
      <c r="I131" s="2">
        <v>43867</v>
      </c>
      <c r="J131" s="1" t="s">
        <v>564</v>
      </c>
      <c r="K131" s="1">
        <v>900461539</v>
      </c>
      <c r="L131" s="74">
        <v>4205704</v>
      </c>
      <c r="M131" s="1">
        <v>14732</v>
      </c>
      <c r="N131" s="1" t="s">
        <v>529</v>
      </c>
      <c r="O131" s="1" t="s">
        <v>568</v>
      </c>
      <c r="P131" s="62">
        <v>2020</v>
      </c>
      <c r="Q131" s="1" t="s">
        <v>176</v>
      </c>
      <c r="R131" s="1" t="s">
        <v>177</v>
      </c>
      <c r="S131" s="1" t="s">
        <v>550</v>
      </c>
      <c r="T131" s="76">
        <v>17632652</v>
      </c>
      <c r="U131" s="1" t="s">
        <v>155</v>
      </c>
      <c r="V131" s="3">
        <v>38478992</v>
      </c>
      <c r="W131" s="3">
        <v>39260190</v>
      </c>
      <c r="X131" s="1">
        <v>-2.0299999999999998</v>
      </c>
      <c r="Y131" s="55" t="s">
        <v>6</v>
      </c>
      <c r="Z131" s="1"/>
      <c r="AA131" s="1"/>
      <c r="AB131" s="1"/>
      <c r="AC131" s="1"/>
      <c r="AD131" s="1"/>
      <c r="AE131" s="1" t="s">
        <v>0</v>
      </c>
      <c r="AF131" s="1" t="s">
        <v>87</v>
      </c>
    </row>
    <row r="132" spans="1:32">
      <c r="A132" s="1" t="s">
        <v>40</v>
      </c>
      <c r="B132" s="1" t="s">
        <v>41</v>
      </c>
      <c r="C132" s="1">
        <v>12239</v>
      </c>
      <c r="D132" s="2">
        <v>43889</v>
      </c>
      <c r="E132" s="1" t="s">
        <v>69</v>
      </c>
      <c r="F132" s="1">
        <v>2054</v>
      </c>
      <c r="G132" s="1">
        <v>1381012267</v>
      </c>
      <c r="H132" s="2">
        <v>43878</v>
      </c>
      <c r="I132" s="2">
        <v>43867</v>
      </c>
      <c r="J132" s="1" t="s">
        <v>564</v>
      </c>
      <c r="K132" s="1">
        <v>900461539</v>
      </c>
      <c r="L132" s="74">
        <v>4205704</v>
      </c>
      <c r="M132" s="1">
        <v>14733</v>
      </c>
      <c r="N132" s="1" t="s">
        <v>529</v>
      </c>
      <c r="O132" s="1" t="s">
        <v>569</v>
      </c>
      <c r="P132" s="62">
        <v>2020</v>
      </c>
      <c r="Q132" s="1" t="s">
        <v>176</v>
      </c>
      <c r="R132" s="1" t="s">
        <v>177</v>
      </c>
      <c r="S132" s="1" t="s">
        <v>550</v>
      </c>
      <c r="T132" s="76">
        <v>17632652</v>
      </c>
      <c r="U132" s="1" t="s">
        <v>155</v>
      </c>
      <c r="V132" s="3">
        <v>38478992</v>
      </c>
      <c r="W132" s="3">
        <v>39260190</v>
      </c>
      <c r="X132" s="1">
        <v>-2.0299999999999998</v>
      </c>
      <c r="Y132" s="55" t="s">
        <v>6</v>
      </c>
      <c r="Z132" s="1"/>
      <c r="AA132" s="1"/>
      <c r="AB132" s="1"/>
      <c r="AC132" s="1"/>
      <c r="AD132" s="1"/>
      <c r="AE132" s="1" t="s">
        <v>0</v>
      </c>
      <c r="AF132" s="1" t="s">
        <v>87</v>
      </c>
    </row>
    <row r="133" spans="1:32">
      <c r="A133" s="1" t="s">
        <v>40</v>
      </c>
      <c r="B133" s="1" t="s">
        <v>243</v>
      </c>
      <c r="C133" s="1">
        <v>73833</v>
      </c>
      <c r="D133" s="2">
        <v>43889</v>
      </c>
      <c r="E133" s="1" t="s">
        <v>42</v>
      </c>
      <c r="F133" s="1">
        <v>2136</v>
      </c>
      <c r="G133" s="1">
        <v>1381011854</v>
      </c>
      <c r="H133" s="2">
        <v>43889</v>
      </c>
      <c r="I133" s="2">
        <v>43890</v>
      </c>
      <c r="J133" s="1" t="s">
        <v>570</v>
      </c>
      <c r="K133" s="1">
        <v>891100296</v>
      </c>
      <c r="L133" s="74">
        <v>8721527</v>
      </c>
      <c r="M133" s="1">
        <v>14932</v>
      </c>
      <c r="N133" s="1" t="s">
        <v>571</v>
      </c>
      <c r="O133" s="1" t="s">
        <v>572</v>
      </c>
      <c r="P133" s="62">
        <v>2021</v>
      </c>
      <c r="Q133" s="1" t="s">
        <v>247</v>
      </c>
      <c r="R133" s="1" t="s">
        <v>248</v>
      </c>
      <c r="S133" s="1" t="s">
        <v>236</v>
      </c>
      <c r="T133" s="74">
        <v>1075227674</v>
      </c>
      <c r="U133" s="1" t="s">
        <v>60</v>
      </c>
      <c r="V133" s="3">
        <v>132773112</v>
      </c>
      <c r="W133" s="3">
        <v>124300239</v>
      </c>
      <c r="X133" s="1">
        <v>6.38</v>
      </c>
      <c r="Y133" s="55" t="s">
        <v>6</v>
      </c>
      <c r="Z133" s="1"/>
      <c r="AA133" s="1"/>
      <c r="AB133" s="1"/>
      <c r="AC133" s="1"/>
      <c r="AD133" s="1"/>
      <c r="AE133" s="1" t="s">
        <v>1</v>
      </c>
      <c r="AF133" s="1" t="s">
        <v>87</v>
      </c>
    </row>
    <row r="134" spans="1:32">
      <c r="A134" s="1" t="s">
        <v>40</v>
      </c>
      <c r="B134" s="1" t="s">
        <v>41</v>
      </c>
      <c r="C134" s="1">
        <v>11465</v>
      </c>
      <c r="D134" s="2">
        <v>43756</v>
      </c>
      <c r="E134" s="1" t="s">
        <v>42</v>
      </c>
      <c r="F134" s="1">
        <v>2137</v>
      </c>
      <c r="G134" s="1">
        <v>9111179292</v>
      </c>
      <c r="H134" s="2">
        <v>43880</v>
      </c>
      <c r="I134" s="2">
        <v>43890</v>
      </c>
      <c r="J134" s="1" t="s">
        <v>573</v>
      </c>
      <c r="K134" s="1">
        <v>36183970</v>
      </c>
      <c r="L134" s="1">
        <v>3165475773</v>
      </c>
      <c r="M134" s="1">
        <v>14938</v>
      </c>
      <c r="N134" s="1" t="s">
        <v>165</v>
      </c>
      <c r="O134" s="1" t="s">
        <v>574</v>
      </c>
      <c r="P134" s="62">
        <v>2020</v>
      </c>
      <c r="Q134" s="1" t="s">
        <v>91</v>
      </c>
      <c r="R134" s="1" t="s">
        <v>92</v>
      </c>
      <c r="S134" s="1" t="s">
        <v>161</v>
      </c>
      <c r="T134" s="74">
        <v>7687063</v>
      </c>
      <c r="U134" s="1" t="s">
        <v>237</v>
      </c>
      <c r="V134" s="3">
        <v>36692912</v>
      </c>
      <c r="W134" s="3">
        <v>34942479</v>
      </c>
      <c r="X134" s="1">
        <v>4.7699999999999996</v>
      </c>
      <c r="Y134" s="55" t="s">
        <v>6</v>
      </c>
      <c r="Z134" s="1"/>
      <c r="AA134" s="1"/>
      <c r="AB134" s="1"/>
      <c r="AC134" s="1"/>
      <c r="AD134" s="1"/>
      <c r="AE134" s="1" t="s">
        <v>0</v>
      </c>
      <c r="AF134" s="1" t="s">
        <v>87</v>
      </c>
    </row>
    <row r="135" spans="1:32">
      <c r="A135" s="1" t="s">
        <v>40</v>
      </c>
      <c r="B135" s="1" t="s">
        <v>41</v>
      </c>
      <c r="C135" s="1">
        <v>12093</v>
      </c>
      <c r="D135" s="2">
        <v>43871</v>
      </c>
      <c r="E135" s="1" t="s">
        <v>42</v>
      </c>
      <c r="F135" s="1">
        <v>2138</v>
      </c>
      <c r="G135" s="1">
        <v>1381009151</v>
      </c>
      <c r="H135" s="2">
        <v>43889</v>
      </c>
      <c r="I135" s="2">
        <v>43890</v>
      </c>
      <c r="J135" s="1" t="s">
        <v>575</v>
      </c>
      <c r="K135" s="1">
        <v>13054781</v>
      </c>
      <c r="L135" s="1">
        <v>3175103273</v>
      </c>
      <c r="M135" s="1">
        <v>14933</v>
      </c>
      <c r="N135" s="1" t="s">
        <v>576</v>
      </c>
      <c r="O135" s="1" t="s">
        <v>577</v>
      </c>
      <c r="P135" s="62">
        <v>2020</v>
      </c>
      <c r="Q135" s="1" t="s">
        <v>127</v>
      </c>
      <c r="R135" s="1" t="s">
        <v>128</v>
      </c>
      <c r="S135" s="1" t="s">
        <v>123</v>
      </c>
      <c r="T135" s="76">
        <v>7723126</v>
      </c>
      <c r="U135" s="1" t="s">
        <v>49</v>
      </c>
      <c r="V135" s="3">
        <v>73220472</v>
      </c>
      <c r="W135" s="3">
        <v>68771322</v>
      </c>
      <c r="X135" s="1">
        <v>6.07</v>
      </c>
      <c r="Y135" s="55" t="s">
        <v>6</v>
      </c>
      <c r="Z135" s="1"/>
      <c r="AA135" s="1"/>
      <c r="AB135" s="1"/>
      <c r="AC135" s="1"/>
      <c r="AD135" s="1"/>
      <c r="AE135" s="1" t="s">
        <v>5</v>
      </c>
      <c r="AF135" s="1" t="s">
        <v>87</v>
      </c>
    </row>
    <row r="136" spans="1:32">
      <c r="A136" s="1" t="s">
        <v>40</v>
      </c>
      <c r="B136" s="1" t="s">
        <v>41</v>
      </c>
      <c r="C136" s="1">
        <v>11565</v>
      </c>
      <c r="D136" s="2">
        <v>43769</v>
      </c>
      <c r="E136" s="1" t="s">
        <v>42</v>
      </c>
      <c r="F136" s="1">
        <v>2139</v>
      </c>
      <c r="G136" s="1">
        <v>9111181555</v>
      </c>
      <c r="H136" s="2">
        <v>43890</v>
      </c>
      <c r="I136" s="2">
        <v>43890</v>
      </c>
      <c r="J136" s="1" t="s">
        <v>578</v>
      </c>
      <c r="K136" s="1">
        <v>7692463</v>
      </c>
      <c r="L136" s="1">
        <v>3167571868</v>
      </c>
      <c r="M136" s="1">
        <v>14939</v>
      </c>
      <c r="N136" s="1" t="s">
        <v>579</v>
      </c>
      <c r="O136" s="1" t="s">
        <v>580</v>
      </c>
      <c r="P136" s="62">
        <v>2020</v>
      </c>
      <c r="Q136" s="1" t="s">
        <v>65</v>
      </c>
      <c r="R136" s="1" t="s">
        <v>66</v>
      </c>
      <c r="S136" s="1" t="s">
        <v>161</v>
      </c>
      <c r="T136" s="74">
        <v>7687063</v>
      </c>
      <c r="U136" s="1" t="s">
        <v>237</v>
      </c>
      <c r="V136" s="3">
        <v>87815128</v>
      </c>
      <c r="W136" s="3">
        <v>82541798</v>
      </c>
      <c r="X136" s="1">
        <v>6</v>
      </c>
      <c r="Y136" s="55" t="s">
        <v>6</v>
      </c>
      <c r="Z136" s="1"/>
      <c r="AA136" s="1"/>
      <c r="AB136" s="1"/>
      <c r="AC136" s="1"/>
      <c r="AD136" s="1"/>
      <c r="AE136" s="1" t="s">
        <v>1</v>
      </c>
      <c r="AF136" s="1" t="s">
        <v>87</v>
      </c>
    </row>
    <row r="137" spans="1:32">
      <c r="A137" s="1" t="s">
        <v>40</v>
      </c>
      <c r="B137" s="1" t="s">
        <v>41</v>
      </c>
      <c r="C137" s="1">
        <v>12145</v>
      </c>
      <c r="D137" s="2">
        <v>43878</v>
      </c>
      <c r="E137" s="1" t="s">
        <v>42</v>
      </c>
      <c r="F137" s="1">
        <v>2140</v>
      </c>
      <c r="G137" s="1">
        <v>1381010030</v>
      </c>
      <c r="H137" s="2">
        <v>43888</v>
      </c>
      <c r="I137" s="2">
        <v>43890</v>
      </c>
      <c r="J137" s="1" t="s">
        <v>581</v>
      </c>
      <c r="K137" s="1">
        <v>75003473</v>
      </c>
      <c r="L137" s="1">
        <v>3123644161</v>
      </c>
      <c r="M137" s="1">
        <v>14926</v>
      </c>
      <c r="N137" s="1" t="s">
        <v>582</v>
      </c>
      <c r="O137" s="1" t="s">
        <v>583</v>
      </c>
      <c r="P137" s="62">
        <v>2020</v>
      </c>
      <c r="Q137" s="1" t="s">
        <v>584</v>
      </c>
      <c r="R137" s="1" t="s">
        <v>585</v>
      </c>
      <c r="S137" s="1" t="s">
        <v>161</v>
      </c>
      <c r="T137" s="74">
        <v>7687063</v>
      </c>
      <c r="U137" s="1" t="s">
        <v>129</v>
      </c>
      <c r="V137" s="3">
        <v>112590552</v>
      </c>
      <c r="W137" s="3">
        <v>105934145</v>
      </c>
      <c r="X137" s="1">
        <v>5.91</v>
      </c>
      <c r="Y137" s="55" t="s">
        <v>6</v>
      </c>
      <c r="Z137" s="1"/>
      <c r="AA137" s="1"/>
      <c r="AB137" s="1"/>
      <c r="AC137" s="1"/>
      <c r="AD137" s="1"/>
      <c r="AE137" s="1" t="s">
        <v>5</v>
      </c>
      <c r="AF137" s="1" t="s">
        <v>87</v>
      </c>
    </row>
    <row r="138" spans="1:32">
      <c r="A138" s="1" t="s">
        <v>40</v>
      </c>
      <c r="B138" s="1" t="s">
        <v>41</v>
      </c>
      <c r="C138" s="1">
        <v>11659</v>
      </c>
      <c r="D138" s="2">
        <v>43794</v>
      </c>
      <c r="E138" s="1" t="s">
        <v>69</v>
      </c>
      <c r="F138" s="1">
        <v>2055</v>
      </c>
      <c r="G138" s="1">
        <v>9111184606</v>
      </c>
      <c r="H138" s="2">
        <v>43890</v>
      </c>
      <c r="I138" s="2">
        <v>43890</v>
      </c>
      <c r="J138" s="1" t="s">
        <v>586</v>
      </c>
      <c r="K138" s="1">
        <v>96342764</v>
      </c>
      <c r="L138" s="1">
        <v>3156827245</v>
      </c>
      <c r="M138" s="1">
        <v>14942</v>
      </c>
      <c r="N138" s="1" t="s">
        <v>386</v>
      </c>
      <c r="O138" s="1" t="s">
        <v>587</v>
      </c>
      <c r="P138" s="62">
        <v>2020</v>
      </c>
      <c r="Q138" s="1" t="s">
        <v>65</v>
      </c>
      <c r="R138" s="1" t="s">
        <v>66</v>
      </c>
      <c r="S138" s="1" t="s">
        <v>178</v>
      </c>
      <c r="T138" s="74">
        <v>40756945</v>
      </c>
      <c r="U138" s="1" t="s">
        <v>49</v>
      </c>
      <c r="V138" s="3">
        <v>28346456</v>
      </c>
      <c r="W138" s="3">
        <v>27785855</v>
      </c>
      <c r="X138" s="1">
        <v>1.97</v>
      </c>
      <c r="Y138" s="55" t="s">
        <v>6</v>
      </c>
      <c r="Z138" s="1"/>
      <c r="AA138" s="1"/>
      <c r="AB138" s="1"/>
      <c r="AC138" s="1"/>
      <c r="AD138" s="1"/>
      <c r="AE138" s="1" t="s">
        <v>0</v>
      </c>
      <c r="AF138" s="1" t="s">
        <v>87</v>
      </c>
    </row>
    <row r="141" spans="1:32">
      <c r="J141" s="4"/>
    </row>
  </sheetData>
  <autoFilter ref="A2:AF138" xr:uid="{00000000-0009-0000-0000-000002000000}">
    <filterColumn colId="28">
      <filters blank="1"/>
    </filterColumn>
  </autoFilter>
  <dataConsolidate link="1"/>
  <conditionalFormatting sqref="O78:O1048576 O30:O34 O38:O76 O1:O28">
    <cfRule type="duplicateValues" dxfId="29" priority="29"/>
  </conditionalFormatting>
  <conditionalFormatting sqref="K118:K1048576 K30:K34 K38:K69 O35:O36 K1:K28">
    <cfRule type="duplicateValues" dxfId="28" priority="28"/>
  </conditionalFormatting>
  <conditionalFormatting sqref="O29">
    <cfRule type="duplicateValues" dxfId="27" priority="26"/>
  </conditionalFormatting>
  <conditionalFormatting sqref="K29">
    <cfRule type="duplicateValues" dxfId="26" priority="25"/>
  </conditionalFormatting>
  <conditionalFormatting sqref="O37">
    <cfRule type="duplicateValues" dxfId="25" priority="24"/>
  </conditionalFormatting>
  <conditionalFormatting sqref="K37">
    <cfRule type="duplicateValues" dxfId="24" priority="23"/>
  </conditionalFormatting>
  <conditionalFormatting sqref="J118:J124 J3:J69">
    <cfRule type="duplicateValues" dxfId="23" priority="96"/>
  </conditionalFormatting>
  <conditionalFormatting sqref="H10">
    <cfRule type="duplicateValues" dxfId="22" priority="18"/>
  </conditionalFormatting>
  <conditionalFormatting sqref="H8">
    <cfRule type="duplicateValues" dxfId="21" priority="17"/>
  </conditionalFormatting>
  <conditionalFormatting sqref="H19">
    <cfRule type="duplicateValues" dxfId="20" priority="16"/>
  </conditionalFormatting>
  <conditionalFormatting sqref="H18">
    <cfRule type="duplicateValues" dxfId="19" priority="15"/>
  </conditionalFormatting>
  <conditionalFormatting sqref="H16">
    <cfRule type="duplicateValues" dxfId="18" priority="14"/>
  </conditionalFormatting>
  <conditionalFormatting sqref="H15">
    <cfRule type="duplicateValues" dxfId="17" priority="13"/>
  </conditionalFormatting>
  <conditionalFormatting sqref="H13">
    <cfRule type="duplicateValues" dxfId="16" priority="12"/>
  </conditionalFormatting>
  <conditionalFormatting sqref="H11">
    <cfRule type="duplicateValues" dxfId="15" priority="11"/>
  </conditionalFormatting>
  <conditionalFormatting sqref="H20">
    <cfRule type="duplicateValues" dxfId="14" priority="10"/>
  </conditionalFormatting>
  <conditionalFormatting sqref="H14">
    <cfRule type="duplicateValues" dxfId="13" priority="9"/>
  </conditionalFormatting>
  <conditionalFormatting sqref="H21">
    <cfRule type="duplicateValues" dxfId="12" priority="8"/>
  </conditionalFormatting>
  <conditionalFormatting sqref="H12">
    <cfRule type="duplicateValues" dxfId="11" priority="7"/>
  </conditionalFormatting>
  <conditionalFormatting sqref="H29">
    <cfRule type="duplicateValues" dxfId="10" priority="6"/>
  </conditionalFormatting>
  <conditionalFormatting sqref="H37">
    <cfRule type="duplicateValues" dxfId="9" priority="5"/>
  </conditionalFormatting>
  <conditionalFormatting sqref="J78:J79 J3:J69">
    <cfRule type="duplicateValues" dxfId="8" priority="2"/>
  </conditionalFormatting>
  <conditionalFormatting sqref="J3:J69">
    <cfRule type="duplicateValues" dxfId="7" priority="144"/>
  </conditionalFormatting>
  <conditionalFormatting sqref="J3:J77">
    <cfRule type="duplicateValues" dxfId="6" priority="147"/>
  </conditionalFormatting>
  <conditionalFormatting sqref="I98:I113 I3:J21 J87:J97 J22:J69">
    <cfRule type="duplicateValues" dxfId="5" priority="171"/>
  </conditionalFormatting>
  <conditionalFormatting sqref="J98:J117 J3:J69">
    <cfRule type="duplicateValues" dxfId="4" priority="175"/>
  </conditionalFormatting>
  <hyperlinks>
    <hyperlink ref="O77" r:id="rId1" display="https://secure-ausomxhqa.crmondemand.com/OnDemand/user/VehicleDetail?OCTYPE=&amp;OMTHD=VehicleDetailNav&amp;VehicleDetailForm.Id=AHQA-Z6DPBN&amp;OMTGT=VehicleDetailForm&amp;OCTYPE=" xr:uid="{00000000-0004-0000-02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Hoja3!$A$3:$A$4</xm:f>
          </x14:formula1>
          <xm:sqref>Y3:Y138</xm:sqref>
        </x14:dataValidation>
        <x14:dataValidation type="list" allowBlank="1" showInputMessage="1" showErrorMessage="1" xr:uid="{00000000-0002-0000-0200-000001000000}">
          <x14:formula1>
            <xm:f>Hoja1!$A$2:$A$7</xm:f>
          </x14:formula1>
          <xm:sqref>AE3:AE138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0"/>
  <sheetViews>
    <sheetView tabSelected="1" workbookViewId="0">
      <selection activeCell="K11" sqref="K11"/>
    </sheetView>
  </sheetViews>
  <sheetFormatPr defaultColWidth="11.42578125" defaultRowHeight="15"/>
  <cols>
    <col min="2" max="2" width="37.140625" bestFit="1" customWidth="1"/>
    <col min="6" max="6" width="12.42578125" customWidth="1"/>
    <col min="7" max="7" width="12.5703125" customWidth="1"/>
  </cols>
  <sheetData>
    <row r="1" spans="1:9">
      <c r="A1" s="37" t="s">
        <v>588</v>
      </c>
      <c r="B1" s="38">
        <v>43891</v>
      </c>
    </row>
    <row r="2" spans="1:9" ht="21">
      <c r="A2" s="39" t="s">
        <v>589</v>
      </c>
      <c r="B2" s="38">
        <v>43921</v>
      </c>
      <c r="C2" s="5"/>
      <c r="D2" s="5"/>
      <c r="E2" s="5"/>
      <c r="F2" s="6"/>
      <c r="G2" s="6"/>
      <c r="H2" s="118"/>
      <c r="I2" s="118"/>
    </row>
    <row r="3" spans="1:9" ht="21" customHeight="1">
      <c r="A3" s="126">
        <v>43892</v>
      </c>
      <c r="B3" s="127"/>
      <c r="C3" s="127"/>
      <c r="D3" s="127"/>
      <c r="E3" s="127"/>
      <c r="F3" s="127"/>
      <c r="G3" s="127"/>
      <c r="H3" s="127"/>
      <c r="I3" s="128"/>
    </row>
    <row r="4" spans="1:9" ht="25.5">
      <c r="A4" s="7" t="s">
        <v>590</v>
      </c>
      <c r="B4" s="8" t="s">
        <v>591</v>
      </c>
      <c r="C4" s="7" t="s">
        <v>592</v>
      </c>
      <c r="D4" s="7" t="s">
        <v>593</v>
      </c>
      <c r="E4" s="7" t="s">
        <v>594</v>
      </c>
      <c r="F4" s="7" t="s">
        <v>595</v>
      </c>
      <c r="G4" s="9" t="s">
        <v>596</v>
      </c>
      <c r="H4" s="7" t="s">
        <v>597</v>
      </c>
      <c r="I4" s="7" t="s">
        <v>598</v>
      </c>
    </row>
    <row r="5" spans="1:9" ht="15.75">
      <c r="A5" s="10"/>
      <c r="B5" s="11" t="s">
        <v>51</v>
      </c>
      <c r="C5" s="10"/>
      <c r="D5" s="10"/>
      <c r="E5" s="12"/>
      <c r="F5" s="10"/>
      <c r="G5" s="12"/>
      <c r="H5" s="13"/>
      <c r="I5" s="14"/>
    </row>
    <row r="6" spans="1:9">
      <c r="A6" s="1">
        <v>26585101</v>
      </c>
      <c r="B6" s="1" t="s">
        <v>599</v>
      </c>
      <c r="C6" s="15">
        <v>8</v>
      </c>
      <c r="D6" s="16">
        <f>+COUNTIFS('INFORME '!T:T,A6,'INFORME '!Z:Z,"&gt;="&amp;$B$1,'INFORME '!Z:Z,"&lt;="&amp;$B$2)</f>
        <v>0</v>
      </c>
      <c r="E6" s="17">
        <f>+D6/C6</f>
        <v>0</v>
      </c>
      <c r="F6" s="15">
        <v>7</v>
      </c>
      <c r="G6" s="18">
        <f>H6/F6</f>
        <v>0</v>
      </c>
      <c r="H6" s="16">
        <f>+COUNTIFS('INFORME '!$T:$T,A6,'INFORME '!$I:$I,"&gt;=1-03-2020",'INFORME '!$I:$I,"&lt;=29-03-2020")</f>
        <v>0</v>
      </c>
      <c r="I6" s="19">
        <f t="shared" ref="I6:I15" si="0">SUM(H6:H6)</f>
        <v>0</v>
      </c>
    </row>
    <row r="7" spans="1:9">
      <c r="A7" s="1">
        <v>7687063</v>
      </c>
      <c r="B7" s="1" t="s">
        <v>600</v>
      </c>
      <c r="C7" s="15">
        <v>8</v>
      </c>
      <c r="D7" s="16">
        <f>+COUNTIFS('INFORME '!T:T,A7,'INFORME '!Z:Z,"&gt;="&amp;$B$1,'INFORME '!Z:Z,"&lt;="&amp;$B$2)</f>
        <v>0</v>
      </c>
      <c r="E7" s="17">
        <f t="shared" ref="E7:E17" si="1">+D7/C7</f>
        <v>0</v>
      </c>
      <c r="F7" s="15">
        <v>7</v>
      </c>
      <c r="G7" s="18">
        <f t="shared" ref="G7:G15" si="2">H7/F7</f>
        <v>0</v>
      </c>
      <c r="H7" s="16">
        <f>+COUNTIFS('INFORME '!$T:$T,A7,'INFORME '!$I:$I,"&gt;=1-03-2020",'INFORME '!$I:$I,"&lt;=29-03-2020")</f>
        <v>0</v>
      </c>
      <c r="I7" s="19">
        <f t="shared" si="0"/>
        <v>0</v>
      </c>
    </row>
    <row r="8" spans="1:9">
      <c r="A8" s="1">
        <v>7725444</v>
      </c>
      <c r="B8" s="1" t="s">
        <v>601</v>
      </c>
      <c r="C8" s="15">
        <v>8</v>
      </c>
      <c r="D8" s="16">
        <f>+COUNTIFS('INFORME '!T:T,A8,'INFORME '!Z:Z,"&gt;="&amp;$B$1,'INFORME '!Z:Z,"&lt;="&amp;$B$2)</f>
        <v>0</v>
      </c>
      <c r="E8" s="17">
        <f t="shared" si="1"/>
        <v>0</v>
      </c>
      <c r="F8" s="15">
        <v>6</v>
      </c>
      <c r="G8" s="18">
        <f t="shared" si="2"/>
        <v>0</v>
      </c>
      <c r="H8" s="16">
        <f>+COUNTIFS('INFORME '!$T:$T,A8,'INFORME '!$I:$I,"&gt;=1-03-2020",'INFORME '!$I:$I,"&lt;=29-03-2020")</f>
        <v>0</v>
      </c>
      <c r="I8" s="19">
        <f t="shared" si="0"/>
        <v>0</v>
      </c>
    </row>
    <row r="9" spans="1:9">
      <c r="A9" s="1">
        <v>1075227674</v>
      </c>
      <c r="B9" s="1" t="s">
        <v>602</v>
      </c>
      <c r="C9" s="15">
        <v>8</v>
      </c>
      <c r="D9" s="16">
        <f>+COUNTIFS('INFORME '!T:T,A9,'INFORME '!Z:Z,"&gt;="&amp;$B$1,'INFORME '!Z:Z,"&lt;="&amp;$B$2)</f>
        <v>0</v>
      </c>
      <c r="E9" s="17">
        <f t="shared" si="1"/>
        <v>0</v>
      </c>
      <c r="F9" s="15">
        <v>7</v>
      </c>
      <c r="G9" s="18">
        <f t="shared" si="2"/>
        <v>0</v>
      </c>
      <c r="H9" s="16">
        <f>+COUNTIFS('INFORME '!$T:$T,A9,'INFORME '!$I:$I,"&gt;=1-03-2020",'INFORME '!$I:$I,"&lt;=29-03-2020")</f>
        <v>0</v>
      </c>
      <c r="I9" s="19">
        <f t="shared" si="0"/>
        <v>0</v>
      </c>
    </row>
    <row r="10" spans="1:9">
      <c r="A10" s="1">
        <v>1075220165</v>
      </c>
      <c r="B10" s="1" t="s">
        <v>603</v>
      </c>
      <c r="C10" s="15">
        <v>6</v>
      </c>
      <c r="D10" s="16">
        <f>+COUNTIFS('INFORME '!T:T,A10,'INFORME '!Z:Z,"&gt;="&amp;$B$1,'INFORME '!Z:Z,"&lt;="&amp;$B$2)</f>
        <v>0</v>
      </c>
      <c r="E10" s="17">
        <f t="shared" si="1"/>
        <v>0</v>
      </c>
      <c r="F10" s="15">
        <v>6</v>
      </c>
      <c r="G10" s="18">
        <f t="shared" si="2"/>
        <v>0</v>
      </c>
      <c r="H10" s="16">
        <f>+COUNTIFS('INFORME '!$T:$T,A10,'INFORME '!$I:$I,"&gt;=1-03-2020",'INFORME '!$I:$I,"&lt;=29-03-2020")</f>
        <v>0</v>
      </c>
      <c r="I10" s="19">
        <f t="shared" si="0"/>
        <v>0</v>
      </c>
    </row>
    <row r="11" spans="1:9">
      <c r="A11" s="1">
        <v>42781944</v>
      </c>
      <c r="B11" s="1" t="s">
        <v>98</v>
      </c>
      <c r="C11" s="15">
        <v>5</v>
      </c>
      <c r="D11" s="16">
        <f>+COUNTIFS('INFORME '!T:T,A11,'INFORME '!Z:Z,"&gt;="&amp;$B$1,'INFORME '!Z:Z,"&lt;="&amp;$B$2)</f>
        <v>0</v>
      </c>
      <c r="E11" s="17">
        <f t="shared" si="1"/>
        <v>0</v>
      </c>
      <c r="F11" s="15">
        <v>6</v>
      </c>
      <c r="G11" s="18">
        <f t="shared" si="2"/>
        <v>0</v>
      </c>
      <c r="H11" s="16">
        <f>+COUNTIFS('INFORME '!$T:$T,A11,'INFORME '!$I:$I,"&gt;=1-03-2020",'INFORME '!$I:$I,"&lt;=29-03-2020")</f>
        <v>0</v>
      </c>
      <c r="I11" s="19">
        <f t="shared" si="0"/>
        <v>0</v>
      </c>
    </row>
    <row r="12" spans="1:9">
      <c r="A12" s="1">
        <v>1075221757</v>
      </c>
      <c r="B12" s="1" t="s">
        <v>604</v>
      </c>
      <c r="C12" s="15">
        <v>5</v>
      </c>
      <c r="D12" s="16">
        <f>+COUNTIFS('INFORME '!T:T,A12,'INFORME '!Z:Z,"&gt;="&amp;$B$1,'INFORME '!Z:Z,"&lt;="&amp;$B$2)</f>
        <v>0</v>
      </c>
      <c r="E12" s="17">
        <f t="shared" si="1"/>
        <v>0</v>
      </c>
      <c r="F12" s="15">
        <v>4</v>
      </c>
      <c r="G12" s="18">
        <f t="shared" si="2"/>
        <v>0</v>
      </c>
      <c r="H12" s="16">
        <f>+COUNTIFS('INFORME '!$T:$T,A12,'INFORME '!$I:$I,"&gt;=1-03-2020",'INFORME '!$I:$I,"&lt;=29-03-2020")</f>
        <v>0</v>
      </c>
      <c r="I12" s="19">
        <f t="shared" si="0"/>
        <v>0</v>
      </c>
    </row>
    <row r="13" spans="1:9">
      <c r="A13" s="20">
        <v>1016021528</v>
      </c>
      <c r="B13" s="1" t="s">
        <v>59</v>
      </c>
      <c r="C13" s="15">
        <v>5</v>
      </c>
      <c r="D13" s="16">
        <f>+COUNTIFS('INFORME '!T:T,A13,'INFORME '!Z:Z,"&gt;="&amp;$B$1,'INFORME '!Z:Z,"&lt;="&amp;$B$2)</f>
        <v>0</v>
      </c>
      <c r="E13" s="17">
        <f t="shared" si="1"/>
        <v>0</v>
      </c>
      <c r="F13" s="15">
        <v>4</v>
      </c>
      <c r="G13" s="18">
        <f t="shared" si="2"/>
        <v>0</v>
      </c>
      <c r="H13" s="16">
        <f>+COUNTIFS('INFORME '!$T:$T,A13,'INFORME '!$I:$I,"&gt;=1-03-2020",'INFORME '!$I:$I,"&lt;=29-03-2020")</f>
        <v>0</v>
      </c>
      <c r="I13" s="19">
        <f t="shared" si="0"/>
        <v>0</v>
      </c>
    </row>
    <row r="14" spans="1:9">
      <c r="A14" s="20">
        <v>1075257368</v>
      </c>
      <c r="B14" s="1" t="s">
        <v>48</v>
      </c>
      <c r="C14" s="15">
        <v>5</v>
      </c>
      <c r="D14" s="16">
        <f>+COUNTIFS('INFORME '!T:T,A14,'INFORME '!Z:Z,"&gt;="&amp;$B$1,'INFORME '!Z:Z,"&lt;="&amp;$B$2)</f>
        <v>0</v>
      </c>
      <c r="E14" s="17">
        <f t="shared" si="1"/>
        <v>0</v>
      </c>
      <c r="F14" s="15">
        <v>3</v>
      </c>
      <c r="G14" s="18">
        <f t="shared" si="2"/>
        <v>0</v>
      </c>
      <c r="H14" s="16">
        <f>+COUNTIFS('INFORME '!$T:$T,A14,'INFORME '!$I:$I,"&gt;=1-03-2020",'INFORME '!$I:$I,"&lt;=29-03-2020")</f>
        <v>0</v>
      </c>
      <c r="I14" s="19">
        <f t="shared" si="0"/>
        <v>0</v>
      </c>
    </row>
    <row r="15" spans="1:9">
      <c r="A15" s="20">
        <v>7723126</v>
      </c>
      <c r="B15" s="1" t="s">
        <v>123</v>
      </c>
      <c r="C15" s="15">
        <v>5</v>
      </c>
      <c r="D15" s="16">
        <f>+COUNTIFS('INFORME '!T:T,A15,'INFORME '!Z:Z,"&gt;="&amp;$B$1,'INFORME '!Z:Z,"&lt;="&amp;$B$2)</f>
        <v>0</v>
      </c>
      <c r="E15" s="17">
        <f t="shared" si="1"/>
        <v>0</v>
      </c>
      <c r="F15" s="15">
        <v>3</v>
      </c>
      <c r="G15" s="18">
        <f t="shared" si="2"/>
        <v>0</v>
      </c>
      <c r="H15" s="16">
        <f>+COUNTIFS('INFORME '!$T:$T,A15,'INFORME '!$I:$I,"&gt;=1-03-2020",'INFORME '!$I:$I,"&lt;=29-03-2020")</f>
        <v>0</v>
      </c>
      <c r="I15" s="19">
        <f t="shared" si="0"/>
        <v>0</v>
      </c>
    </row>
    <row r="16" spans="1:9">
      <c r="A16" s="20">
        <v>1000035025</v>
      </c>
      <c r="B16" s="1" t="s">
        <v>184</v>
      </c>
      <c r="C16" s="15">
        <v>5</v>
      </c>
      <c r="D16" s="16">
        <f>+COUNTIFS('INFORME '!T:T,A16,'INFORME '!Z:Z,"&gt;="&amp;$B$1,'INFORME '!Z:Z,"&lt;="&amp;$B$2)</f>
        <v>0</v>
      </c>
      <c r="E16" s="17">
        <f>+D16/C16</f>
        <v>0</v>
      </c>
      <c r="F16" s="15">
        <v>3</v>
      </c>
      <c r="G16" s="18">
        <f>H16/F16</f>
        <v>0</v>
      </c>
      <c r="H16" s="16">
        <f>+COUNTIFS('INFORME '!$T:$T,A16,'INFORME '!$I:$I,"&gt;=1-03-2020",'INFORME '!$I:$I,"&lt;=29-03-2020")</f>
        <v>0</v>
      </c>
      <c r="I16" s="19">
        <f>SUM(H16:H16)</f>
        <v>0</v>
      </c>
    </row>
    <row r="17" spans="1:9">
      <c r="A17" s="25"/>
      <c r="B17" s="21" t="s">
        <v>605</v>
      </c>
      <c r="C17" s="22">
        <f>SUM(C6:C15)</f>
        <v>63</v>
      </c>
      <c r="D17" s="22">
        <f>SUM(D6:D16)</f>
        <v>0</v>
      </c>
      <c r="E17" s="23">
        <f t="shared" si="1"/>
        <v>0</v>
      </c>
      <c r="F17" s="22">
        <f>SUM(F6:F15)</f>
        <v>53</v>
      </c>
      <c r="G17" s="24">
        <f>H17/F17</f>
        <v>0</v>
      </c>
      <c r="H17" s="22">
        <f>SUM(H6:H16)</f>
        <v>0</v>
      </c>
      <c r="I17" s="22">
        <f>SUM(I6:I15)</f>
        <v>0</v>
      </c>
    </row>
    <row r="18" spans="1:9" ht="15.75">
      <c r="A18" s="10"/>
      <c r="B18" s="11" t="s">
        <v>180</v>
      </c>
      <c r="C18" s="10"/>
      <c r="D18" s="10"/>
      <c r="E18" s="12"/>
      <c r="F18" s="10"/>
      <c r="G18" s="12"/>
      <c r="H18" s="13"/>
      <c r="I18" s="14"/>
    </row>
    <row r="19" spans="1:9">
      <c r="A19" s="1">
        <v>40756945</v>
      </c>
      <c r="B19" s="1" t="s">
        <v>606</v>
      </c>
      <c r="C19" s="15">
        <v>5</v>
      </c>
      <c r="D19" s="16">
        <f>+COUNTIFS('INFORME '!T:T,A19,'INFORME '!Z:Z,"&gt;="&amp;$B$1,'INFORME '!Z:Z,"&lt;="&amp;$B$2)</f>
        <v>0</v>
      </c>
      <c r="E19" s="17">
        <f>+D19/C19</f>
        <v>0</v>
      </c>
      <c r="F19" s="15">
        <v>6</v>
      </c>
      <c r="G19" s="18">
        <f t="shared" ref="G19:G24" si="3">H19/F19</f>
        <v>0</v>
      </c>
      <c r="H19" s="16">
        <f>+COUNTIFS('INFORME '!$T:$T,A19,'INFORME '!$I:$I,"&gt;=1-03-2020",'INFORME '!$I:$I,"&lt;=29-03-2020")</f>
        <v>0</v>
      </c>
      <c r="I19" s="19">
        <f>SUM(H19:H19)</f>
        <v>0</v>
      </c>
    </row>
    <row r="20" spans="1:9">
      <c r="A20" s="1">
        <v>40613295</v>
      </c>
      <c r="B20" s="1" t="s">
        <v>607</v>
      </c>
      <c r="C20" s="15">
        <v>0</v>
      </c>
      <c r="D20" s="16">
        <f>+COUNTIFS('INFORME '!T:T,A20,'INFORME '!Z:Z,"&gt;="&amp;$B$1,'INFORME '!Z:Z,"&lt;="&amp;$B$2)</f>
        <v>0</v>
      </c>
      <c r="E20" s="17"/>
      <c r="F20" s="15">
        <v>0</v>
      </c>
      <c r="G20" s="18" t="e">
        <f t="shared" si="3"/>
        <v>#DIV/0!</v>
      </c>
      <c r="H20" s="16">
        <f>+COUNTIFS('INFORME '!$T:$T,A20,'INFORME '!$I:$I,"&gt;=1-03-2020",'INFORME '!$I:$I,"&lt;=29-03-2020")</f>
        <v>0</v>
      </c>
      <c r="I20" s="19">
        <f>SUM(H20:H20)</f>
        <v>0</v>
      </c>
    </row>
    <row r="21" spans="1:9">
      <c r="A21" s="120">
        <v>1052406559</v>
      </c>
      <c r="B21" s="120" t="s">
        <v>608</v>
      </c>
      <c r="C21" s="121">
        <v>5</v>
      </c>
      <c r="D21" s="122">
        <f>+COUNTIFS('INFORME '!T:T,A21,'INFORME '!Z:Z,"&gt;="&amp;$B$1,'INFORME '!Z:Z,"&lt;="&amp;$B$2)</f>
        <v>0</v>
      </c>
      <c r="E21" s="123"/>
      <c r="F21" s="121">
        <v>6</v>
      </c>
      <c r="G21" s="124">
        <f t="shared" si="3"/>
        <v>0</v>
      </c>
      <c r="H21" s="122">
        <f>+COUNTIFS('INFORME '!$T:$T,A21,'INFORME '!$I:$I,"&gt;=1-03-2020",'INFORME '!$I:$I,"&lt;=29-03-2020")</f>
        <v>0</v>
      </c>
      <c r="I21" s="125">
        <f>SUM(H21:H21)</f>
        <v>0</v>
      </c>
    </row>
    <row r="22" spans="1:9">
      <c r="A22" s="20">
        <v>1115793927</v>
      </c>
      <c r="B22" s="1" t="s">
        <v>75</v>
      </c>
      <c r="C22" s="15">
        <v>5</v>
      </c>
      <c r="D22" s="16">
        <f>+COUNTIFS('INFORME '!T:T,A22,'INFORME '!Z:Z,"&gt;="&amp;$B$1,'INFORME '!Z:Z,"&lt;="&amp;$B$2)</f>
        <v>0</v>
      </c>
      <c r="E22" s="17">
        <f>+D22/C22</f>
        <v>0</v>
      </c>
      <c r="F22" s="15">
        <v>6</v>
      </c>
      <c r="G22" s="18">
        <f t="shared" si="3"/>
        <v>0</v>
      </c>
      <c r="H22" s="16">
        <f>+COUNTIFS('INFORME '!$T:$T,A22,'INFORME '!$I:$I,"&gt;=1-03-2020",'INFORME '!$I:$I,"&lt;=29-03-2020")</f>
        <v>0</v>
      </c>
      <c r="I22" s="19">
        <f>SUM(H22:H22)</f>
        <v>0</v>
      </c>
    </row>
    <row r="23" spans="1:9">
      <c r="A23" s="20">
        <v>17632652</v>
      </c>
      <c r="B23" s="1" t="s">
        <v>609</v>
      </c>
      <c r="C23" s="15">
        <v>5</v>
      </c>
      <c r="D23" s="16">
        <f>+COUNTIFS('INFORME '!T:T,A23,'INFORME '!Z:Z,"&gt;="&amp;$B$1,'INFORME '!Z:Z,"&lt;="&amp;$B$2)</f>
        <v>0</v>
      </c>
      <c r="E23" s="17">
        <f>D23/C23</f>
        <v>0</v>
      </c>
      <c r="F23" s="15">
        <v>6</v>
      </c>
      <c r="G23" s="18">
        <f t="shared" si="3"/>
        <v>0</v>
      </c>
      <c r="H23" s="16">
        <f>+COUNTIFS('INFORME '!$T:$T,A23,'INFORME '!$I:$I,"&gt;=1-03-2020",'INFORME '!$I:$I,"&lt;=29-03-2020")</f>
        <v>0</v>
      </c>
      <c r="I23" s="19">
        <f>SUM(H23:H23)</f>
        <v>0</v>
      </c>
    </row>
    <row r="24" spans="1:9">
      <c r="A24" s="1"/>
      <c r="B24" s="21" t="s">
        <v>605</v>
      </c>
      <c r="C24" s="22">
        <f>SUM(C19:C23)</f>
        <v>20</v>
      </c>
      <c r="D24" s="22">
        <f>SUM(D19:D22)</f>
        <v>0</v>
      </c>
      <c r="E24" s="23">
        <f>+D24/C24</f>
        <v>0</v>
      </c>
      <c r="F24" s="22">
        <f>SUM(F19:F23)</f>
        <v>24</v>
      </c>
      <c r="G24" s="24">
        <f t="shared" si="3"/>
        <v>0</v>
      </c>
      <c r="H24" s="22">
        <f>SUM(H19:H23)</f>
        <v>0</v>
      </c>
      <c r="I24" s="22">
        <f>SUM(I19:I21)</f>
        <v>0</v>
      </c>
    </row>
    <row r="25" spans="1:9">
      <c r="A25" s="10"/>
      <c r="B25" s="25" t="s">
        <v>610</v>
      </c>
      <c r="C25" s="10"/>
      <c r="D25" s="10"/>
      <c r="E25" s="12"/>
      <c r="F25" s="10"/>
      <c r="G25" s="12"/>
      <c r="H25" s="13"/>
      <c r="I25" s="14"/>
    </row>
    <row r="26" spans="1:9">
      <c r="A26" s="26">
        <v>36066052</v>
      </c>
      <c r="B26" s="1" t="s">
        <v>611</v>
      </c>
      <c r="C26" s="15">
        <v>0</v>
      </c>
      <c r="D26" s="16">
        <f>+COUNTIFS('INFORME '!T:T,A26,'INFORME '!Z:Z,"&gt;="&amp;$B$1,'INFORME '!Z:Z,"&lt;="&amp;$B$2)</f>
        <v>0</v>
      </c>
      <c r="E26" s="18">
        <f>IF(C26&lt;=0,0,D26/C26)</f>
        <v>0</v>
      </c>
      <c r="F26" s="15">
        <v>0</v>
      </c>
      <c r="G26" s="18" t="e">
        <f>H26/F26</f>
        <v>#DIV/0!</v>
      </c>
      <c r="H26" s="16">
        <f>+COUNTIFS('INFORME '!$T:$T,A26,'INFORME '!$I:$I,"&gt;=1-03-2020",'INFORME '!$I:$I,"&lt;=29-03-2020")</f>
        <v>0</v>
      </c>
      <c r="I26" s="19">
        <f>SUM(H26:H26)</f>
        <v>0</v>
      </c>
    </row>
    <row r="27" spans="1:9">
      <c r="A27" s="26">
        <v>35420451</v>
      </c>
      <c r="B27" s="27" t="s">
        <v>142</v>
      </c>
      <c r="C27" s="15">
        <v>5</v>
      </c>
      <c r="D27" s="16">
        <f>+COUNTIFS('INFORME '!T:T,A27,'INFORME '!Z:Z,"&gt;="&amp;$B$1,'INFORME '!Z:Z,"&lt;="&amp;$B$2)</f>
        <v>0</v>
      </c>
      <c r="E27" s="18">
        <f>IF(C27&lt;=0,0,D27/C27)</f>
        <v>0</v>
      </c>
      <c r="F27" s="15">
        <v>5</v>
      </c>
      <c r="G27" s="18">
        <f>H27/F27</f>
        <v>0</v>
      </c>
      <c r="H27" s="16">
        <f>+COUNTIFS('INFORME '!$T:$T,A27,'INFORME '!$I:$I,"&gt;=1-03-2020",'INFORME '!$I:$I,"&lt;=29-03-2020")</f>
        <v>0</v>
      </c>
      <c r="I27" s="19">
        <f>SUM(H27:H27)</f>
        <v>0</v>
      </c>
    </row>
    <row r="28" spans="1:9">
      <c r="A28" s="26">
        <v>52084247</v>
      </c>
      <c r="B28" s="1" t="s">
        <v>612</v>
      </c>
      <c r="C28" s="15">
        <v>0</v>
      </c>
      <c r="D28" s="16">
        <f>+COUNTIFS('INFORME '!T:T,A28,'INFORME '!Z:Z,"&gt;="&amp;$B$1,'INFORME '!Z:Z,"&lt;="&amp;$B$2)</f>
        <v>0</v>
      </c>
      <c r="E28" s="18">
        <f>IF(C28&lt;=0,0,D28/C28)</f>
        <v>0</v>
      </c>
      <c r="F28" s="15">
        <v>0</v>
      </c>
      <c r="G28" s="18" t="e">
        <f>H28/F28</f>
        <v>#DIV/0!</v>
      </c>
      <c r="H28" s="16">
        <f>+COUNTIFS('INFORME '!$T:$T,A28,'INFORME '!$I:$I,"&gt;=1-03-2020",'INFORME '!$I:$I,"&lt;=29-03-2020")</f>
        <v>0</v>
      </c>
      <c r="I28" s="19">
        <f>SUM(H28:H28)</f>
        <v>0</v>
      </c>
    </row>
    <row r="29" spans="1:9">
      <c r="A29" s="25"/>
      <c r="B29" s="21" t="s">
        <v>605</v>
      </c>
      <c r="C29" s="25">
        <f>SUM(C26:C28)</f>
        <v>5</v>
      </c>
      <c r="D29" s="22">
        <f>SUM(D26:D28)</f>
        <v>0</v>
      </c>
      <c r="E29" s="25">
        <f>SUM(E26:E26)</f>
        <v>0</v>
      </c>
      <c r="F29" s="22">
        <f>SUM(F26:F27)</f>
        <v>5</v>
      </c>
      <c r="G29" s="24">
        <f>H29/F29</f>
        <v>0</v>
      </c>
      <c r="H29" s="22">
        <f>SUM(H26:H28)</f>
        <v>0</v>
      </c>
      <c r="I29" s="28">
        <f>SUM(I26:I28)</f>
        <v>0</v>
      </c>
    </row>
    <row r="30" spans="1:9">
      <c r="A30" s="10"/>
      <c r="B30" s="25" t="s">
        <v>613</v>
      </c>
      <c r="C30" s="10"/>
      <c r="D30" s="10"/>
      <c r="E30" s="18">
        <f>IF(C30&lt;=0,0,D30/C30)</f>
        <v>0</v>
      </c>
      <c r="F30" s="10"/>
      <c r="G30" s="12"/>
      <c r="H30" s="29"/>
      <c r="I30" s="14"/>
    </row>
    <row r="31" spans="1:9">
      <c r="A31" s="10">
        <v>830001133</v>
      </c>
      <c r="B31" s="30" t="s">
        <v>614</v>
      </c>
      <c r="C31" s="15">
        <v>8</v>
      </c>
      <c r="D31" s="16">
        <f>+COUNTIFS('INFORME '!T:T,A31,'INFORME '!Z:Z,"&gt;="&amp;$B$1,'INFORME '!Z:Z,"&lt;="&amp;$B$2)</f>
        <v>1</v>
      </c>
      <c r="E31" s="18">
        <f>IF(C31&lt;=0,0,D31/C31)</f>
        <v>0.125</v>
      </c>
      <c r="F31" s="15">
        <v>8</v>
      </c>
      <c r="G31" s="18">
        <f>H31/F31</f>
        <v>0</v>
      </c>
      <c r="H31" s="16">
        <f>+COUNTIFS('INFORME '!$T:$T,A31,'INFORME '!$I:$I,"&gt;=1-03-2020",'INFORME '!$I:$I,"&lt;=29-03-2020")</f>
        <v>0</v>
      </c>
      <c r="I31" s="19">
        <f>SUM(H31:H31)</f>
        <v>0</v>
      </c>
    </row>
    <row r="32" spans="1:9">
      <c r="A32" s="10">
        <v>8300011331</v>
      </c>
      <c r="B32" s="30" t="s">
        <v>615</v>
      </c>
      <c r="C32" s="15">
        <v>8</v>
      </c>
      <c r="D32" s="16">
        <f>+COUNTIFS('INFORME '!T:T,A32,'INFORME '!Z:Z,"&gt;="&amp;$B$1,'INFORME '!Z:Z,"&lt;="&amp;$B$2)</f>
        <v>0</v>
      </c>
      <c r="E32" s="18">
        <f>IF(C32&lt;=0,0,D32/C32)</f>
        <v>0</v>
      </c>
      <c r="F32" s="15">
        <v>8</v>
      </c>
      <c r="G32" s="18">
        <f>H32/F32</f>
        <v>0</v>
      </c>
      <c r="H32" s="16">
        <f>+COUNTIFS('INFORME '!$T:$T,A32,'INFORME '!$I:$I,"&gt;=1-03-2020",'INFORME '!$I:$I,"&lt;=29-03-2020")</f>
        <v>0</v>
      </c>
      <c r="I32" s="19">
        <f>SUM(H32:H32)</f>
        <v>0</v>
      </c>
    </row>
    <row r="33" spans="1:9">
      <c r="A33" s="10">
        <v>8300011332</v>
      </c>
      <c r="B33" s="30" t="s">
        <v>616</v>
      </c>
      <c r="C33" s="15">
        <v>8</v>
      </c>
      <c r="D33" s="16">
        <f>+COUNTIFS('INFORME '!T:T,A33,'INFORME '!Z:Z,"&gt;="&amp;$B$1,'INFORME '!Z:Z,"&lt;="&amp;$B$2)</f>
        <v>0</v>
      </c>
      <c r="E33" s="18">
        <f>IF(C33&lt;=0,0,D33/C33)</f>
        <v>0</v>
      </c>
      <c r="F33" s="15">
        <v>8</v>
      </c>
      <c r="G33" s="18">
        <f>H33/F33</f>
        <v>0</v>
      </c>
      <c r="H33" s="16">
        <f>+COUNTIFS('INFORME '!$T:$T,A33,'INFORME '!$I:$I,"&gt;=1-03-2020",'INFORME '!$I:$I,"&lt;=29-03-2020")</f>
        <v>0</v>
      </c>
      <c r="I33" s="19">
        <f>SUM(H33:H33)</f>
        <v>0</v>
      </c>
    </row>
    <row r="34" spans="1:9">
      <c r="A34" s="25"/>
      <c r="B34" s="21" t="s">
        <v>617</v>
      </c>
      <c r="C34" s="25">
        <f>SUM(C31:C33)</f>
        <v>24</v>
      </c>
      <c r="D34" s="22">
        <f>SUM(D31:D33)</f>
        <v>1</v>
      </c>
      <c r="E34" s="59">
        <f>IF(C34&lt;=0,0,D34/C34)</f>
        <v>4.1666666666666664E-2</v>
      </c>
      <c r="F34" s="25">
        <f>SUM(F31:F33)</f>
        <v>24</v>
      </c>
      <c r="G34" s="24">
        <f>H34/F34</f>
        <v>0</v>
      </c>
      <c r="H34" s="28">
        <f>SUM(H31:H33)</f>
        <v>0</v>
      </c>
      <c r="I34" s="28">
        <f>SUM(I31:I33)</f>
        <v>0</v>
      </c>
    </row>
    <row r="35" spans="1:9" ht="15.75">
      <c r="A35" s="10"/>
      <c r="B35" s="11" t="s">
        <v>618</v>
      </c>
      <c r="C35" s="10"/>
      <c r="D35" s="10"/>
      <c r="E35" s="12"/>
      <c r="F35" s="10"/>
      <c r="G35" s="12"/>
      <c r="H35" s="13"/>
      <c r="I35" s="14"/>
    </row>
    <row r="36" spans="1:9">
      <c r="A36" s="74">
        <v>1075237821</v>
      </c>
      <c r="B36" s="1" t="s">
        <v>534</v>
      </c>
      <c r="C36" s="10">
        <v>5</v>
      </c>
      <c r="D36" s="10">
        <v>2</v>
      </c>
      <c r="E36" s="17">
        <f>+D36/C36</f>
        <v>0.4</v>
      </c>
      <c r="F36" s="10">
        <v>8</v>
      </c>
      <c r="G36" s="18">
        <f>H36/F36</f>
        <v>0</v>
      </c>
      <c r="H36" s="16">
        <f>+COUNTIFS('INFORME '!$T:$T,A36,'INFORME '!$I:$I,"&gt;=1-03-2020",'INFORME '!$I:$I,"&lt;=29-03-2020")</f>
        <v>0</v>
      </c>
      <c r="I36" s="19">
        <f>SUM(H36:H36)</f>
        <v>0</v>
      </c>
    </row>
    <row r="37" spans="1:9">
      <c r="A37" s="1">
        <v>1084896031</v>
      </c>
      <c r="B37" s="1" t="s">
        <v>86</v>
      </c>
      <c r="C37" s="15">
        <v>6</v>
      </c>
      <c r="D37" s="16">
        <f>+COUNTIFS('INFORME '!T:T,A37,'INFORME '!Z:Z,"&gt;="&amp;$B$1,'INFORME '!Z:Z,"&lt;="&amp;$B$2)</f>
        <v>0</v>
      </c>
      <c r="E37" s="17">
        <f>+D37/C37</f>
        <v>0</v>
      </c>
      <c r="F37" s="15">
        <v>8</v>
      </c>
      <c r="G37" s="18">
        <f>H37/F37</f>
        <v>0</v>
      </c>
      <c r="H37" s="16">
        <f>+COUNTIFS('INFORME '!$T:$T,A37,'INFORME '!$I:$I,"&gt;=1-03-2020",'INFORME '!$I:$I,"&lt;=29-03-2020")</f>
        <v>0</v>
      </c>
      <c r="I37" s="19">
        <f>SUM(H37:H37)</f>
        <v>0</v>
      </c>
    </row>
    <row r="38" spans="1:9">
      <c r="A38" s="1">
        <v>1087189466</v>
      </c>
      <c r="B38" s="1" t="s">
        <v>619</v>
      </c>
      <c r="C38" s="15">
        <v>7</v>
      </c>
      <c r="D38" s="16">
        <f>+COUNTIFS('INFORME '!T:T,A38,'INFORME '!Z:Z,"&gt;="&amp;$B$1,'INFORME '!Z:Z,"&lt;="&amp;$B$2)</f>
        <v>0</v>
      </c>
      <c r="E38" s="17">
        <f>+D38/C38</f>
        <v>0</v>
      </c>
      <c r="F38" s="15">
        <v>8</v>
      </c>
      <c r="G38" s="18">
        <f>H38/F38</f>
        <v>0</v>
      </c>
      <c r="H38" s="16">
        <f>+COUNTIFS('INFORME '!$T:$T,A38,'INFORME '!$I:$I,"&gt;=1-03-2020",'INFORME '!$I:$I,"&lt;=29-03-2020")</f>
        <v>0</v>
      </c>
      <c r="I38" s="19">
        <f>SUM(H38:H38)</f>
        <v>0</v>
      </c>
    </row>
    <row r="39" spans="1:9">
      <c r="A39" s="25"/>
      <c r="B39" s="57"/>
      <c r="C39" s="25">
        <f>SUM(C37:C38)</f>
        <v>13</v>
      </c>
      <c r="D39" s="22">
        <f>SUM(D37:D38)</f>
        <v>0</v>
      </c>
      <c r="E39" s="58"/>
      <c r="F39" s="25">
        <f>SUM(F37:F38)</f>
        <v>16</v>
      </c>
      <c r="G39" s="24">
        <f>H39/F39</f>
        <v>0</v>
      </c>
      <c r="H39" s="28">
        <f>SUM(H36:H38)</f>
        <v>0</v>
      </c>
      <c r="I39" s="28">
        <f>SUM(H39:H39)</f>
        <v>0</v>
      </c>
    </row>
    <row r="40" spans="1:9">
      <c r="A40" s="31"/>
      <c r="B40" s="32" t="s">
        <v>620</v>
      </c>
      <c r="C40" s="33">
        <f>C17+C29+C34+C24+C39</f>
        <v>125</v>
      </c>
      <c r="D40" s="33">
        <f>D34+D29+D17+D24+D39</f>
        <v>1</v>
      </c>
      <c r="E40" s="34">
        <f>IF(C40&lt;=0,0,D40/C40)</f>
        <v>8.0000000000000002E-3</v>
      </c>
      <c r="F40" s="33">
        <f>F17+F29+F34+F24+F39</f>
        <v>122</v>
      </c>
      <c r="G40" s="34"/>
      <c r="H40" s="33">
        <f>H17+H29+H34+H24+H39</f>
        <v>0</v>
      </c>
      <c r="I40" s="35">
        <f>SUM(H40:H40)</f>
        <v>0</v>
      </c>
    </row>
  </sheetData>
  <mergeCells count="1">
    <mergeCell ref="A3:I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E10" sqref="E10"/>
    </sheetView>
  </sheetViews>
  <sheetFormatPr defaultColWidth="11.42578125" defaultRowHeight="15"/>
  <cols>
    <col min="1" max="1" width="13" bestFit="1" customWidth="1"/>
    <col min="2" max="2" width="15" bestFit="1" customWidth="1"/>
    <col min="3" max="3" width="18.5703125" bestFit="1" customWidth="1"/>
    <col min="4" max="4" width="14.140625" bestFit="1" customWidth="1"/>
    <col min="7" max="7" width="15.5703125" bestFit="1" customWidth="1"/>
    <col min="9" max="9" width="30.5703125" bestFit="1" customWidth="1"/>
    <col min="10" max="10" width="14.28515625" bestFit="1" customWidth="1"/>
    <col min="13" max="13" width="42.42578125" bestFit="1" customWidth="1"/>
    <col min="14" max="14" width="19.140625" bestFit="1" customWidth="1"/>
    <col min="16" max="16" width="33.5703125" bestFit="1" customWidth="1"/>
    <col min="17" max="17" width="18.140625" bestFit="1" customWidth="1"/>
    <col min="18" max="18" width="17.85546875" bestFit="1" customWidth="1"/>
    <col min="19" max="19" width="15.85546875" bestFit="1" customWidth="1"/>
  </cols>
  <sheetData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J14"/>
  <sheetViews>
    <sheetView workbookViewId="0">
      <selection activeCell="C14" sqref="C14"/>
    </sheetView>
  </sheetViews>
  <sheetFormatPr defaultColWidth="11.42578125" defaultRowHeight="15"/>
  <cols>
    <col min="2" max="2" width="7.5703125" bestFit="1" customWidth="1"/>
    <col min="3" max="3" width="42.42578125" bestFit="1" customWidth="1"/>
    <col min="6" max="6" width="38.7109375" bestFit="1" customWidth="1"/>
    <col min="9" max="9" width="43" customWidth="1"/>
    <col min="10" max="10" width="13.85546875" bestFit="1" customWidth="1"/>
  </cols>
  <sheetData>
    <row r="2" spans="1:10">
      <c r="A2" s="42" t="s">
        <v>621</v>
      </c>
      <c r="B2" s="42" t="s">
        <v>622</v>
      </c>
      <c r="C2" s="42" t="s">
        <v>623</v>
      </c>
      <c r="D2" s="42" t="s">
        <v>624</v>
      </c>
      <c r="E2" s="42" t="s">
        <v>625</v>
      </c>
      <c r="F2" s="42" t="s">
        <v>626</v>
      </c>
      <c r="G2" s="42" t="s">
        <v>627</v>
      </c>
      <c r="H2" s="42" t="s">
        <v>628</v>
      </c>
      <c r="I2" s="42">
        <v>0</v>
      </c>
      <c r="J2" s="42" t="s">
        <v>38</v>
      </c>
    </row>
    <row r="3" spans="1:10">
      <c r="A3" s="63">
        <v>14590</v>
      </c>
      <c r="B3" s="1">
        <v>201</v>
      </c>
      <c r="C3" s="1" t="s">
        <v>629</v>
      </c>
      <c r="D3" s="43">
        <v>1083900316</v>
      </c>
      <c r="E3" s="69">
        <v>43844</v>
      </c>
      <c r="F3" s="1" t="s">
        <v>630</v>
      </c>
      <c r="G3" s="1">
        <v>2020</v>
      </c>
      <c r="H3" s="1" t="s">
        <v>631</v>
      </c>
      <c r="I3" s="1" t="s">
        <v>236</v>
      </c>
      <c r="J3" s="1" t="s">
        <v>1</v>
      </c>
    </row>
    <row r="4" spans="1:10">
      <c r="A4" s="1">
        <v>14644</v>
      </c>
      <c r="B4" s="1">
        <v>201</v>
      </c>
      <c r="C4" s="1" t="s">
        <v>76</v>
      </c>
      <c r="D4" s="1">
        <v>890903938</v>
      </c>
      <c r="E4" s="2">
        <v>43854</v>
      </c>
      <c r="F4" s="1" t="s">
        <v>632</v>
      </c>
      <c r="G4" s="1">
        <v>2020</v>
      </c>
      <c r="H4" s="1" t="s">
        <v>631</v>
      </c>
      <c r="I4" s="1" t="s">
        <v>112</v>
      </c>
      <c r="J4" s="1" t="s">
        <v>1</v>
      </c>
    </row>
    <row r="5" spans="1:10">
      <c r="A5" s="1">
        <v>14678</v>
      </c>
      <c r="B5" s="1">
        <v>301</v>
      </c>
      <c r="C5" s="1" t="s">
        <v>633</v>
      </c>
      <c r="D5" s="1">
        <v>1012345748</v>
      </c>
      <c r="E5" s="2">
        <v>43859</v>
      </c>
      <c r="F5" s="1" t="s">
        <v>634</v>
      </c>
      <c r="G5" s="1">
        <v>2020</v>
      </c>
      <c r="H5" s="1" t="s">
        <v>631</v>
      </c>
      <c r="I5" s="1" t="s">
        <v>317</v>
      </c>
      <c r="J5" s="1" t="s">
        <v>0</v>
      </c>
    </row>
    <row r="6" spans="1:10">
      <c r="A6" s="1">
        <v>14711</v>
      </c>
      <c r="B6" s="1">
        <v>201</v>
      </c>
      <c r="C6" s="1" t="s">
        <v>635</v>
      </c>
      <c r="D6" s="1">
        <v>55154812</v>
      </c>
      <c r="E6" s="2">
        <v>43864</v>
      </c>
      <c r="F6" s="1" t="s">
        <v>632</v>
      </c>
      <c r="G6" s="1">
        <v>2020</v>
      </c>
      <c r="H6" s="1" t="s">
        <v>631</v>
      </c>
      <c r="I6" s="1" t="s">
        <v>123</v>
      </c>
      <c r="J6" s="1" t="s">
        <v>1</v>
      </c>
    </row>
    <row r="7" spans="1:10">
      <c r="A7" s="1">
        <v>14847</v>
      </c>
      <c r="B7" s="1">
        <v>201</v>
      </c>
      <c r="C7" s="1" t="s">
        <v>636</v>
      </c>
      <c r="D7" s="1">
        <v>1075247428</v>
      </c>
      <c r="E7" s="2">
        <v>43876</v>
      </c>
      <c r="F7" s="1" t="s">
        <v>637</v>
      </c>
      <c r="G7" s="1">
        <v>2020</v>
      </c>
      <c r="H7" s="1" t="s">
        <v>631</v>
      </c>
      <c r="I7" s="1" t="s">
        <v>112</v>
      </c>
      <c r="J7" s="1" t="s">
        <v>1</v>
      </c>
    </row>
    <row r="8" spans="1:10">
      <c r="A8" s="1">
        <v>14846</v>
      </c>
      <c r="B8" s="1">
        <v>201</v>
      </c>
      <c r="C8" s="1" t="s">
        <v>638</v>
      </c>
      <c r="D8" s="1">
        <v>1077846964</v>
      </c>
      <c r="E8" s="2">
        <v>43876</v>
      </c>
      <c r="F8" s="1" t="s">
        <v>632</v>
      </c>
      <c r="G8" s="1">
        <v>2020</v>
      </c>
      <c r="H8" s="1" t="s">
        <v>631</v>
      </c>
      <c r="I8" s="1" t="s">
        <v>161</v>
      </c>
      <c r="J8" s="1" t="s">
        <v>1</v>
      </c>
    </row>
    <row r="9" spans="1:10">
      <c r="A9" s="1">
        <v>14842</v>
      </c>
      <c r="B9" s="1">
        <v>401</v>
      </c>
      <c r="C9" s="1" t="s">
        <v>639</v>
      </c>
      <c r="D9" s="1">
        <v>12266841</v>
      </c>
      <c r="E9" s="2">
        <v>43876</v>
      </c>
      <c r="F9" s="1" t="s">
        <v>640</v>
      </c>
      <c r="G9" s="1">
        <v>2020</v>
      </c>
      <c r="H9" s="1" t="s">
        <v>631</v>
      </c>
      <c r="I9" s="1" t="s">
        <v>280</v>
      </c>
      <c r="J9" s="1" t="s">
        <v>1</v>
      </c>
    </row>
    <row r="10" spans="1:10">
      <c r="A10" s="1">
        <v>14857</v>
      </c>
      <c r="B10" s="1">
        <v>201</v>
      </c>
      <c r="C10" s="1" t="s">
        <v>641</v>
      </c>
      <c r="D10" s="1">
        <v>12132975</v>
      </c>
      <c r="E10" s="2">
        <v>43878</v>
      </c>
      <c r="F10" s="1" t="s">
        <v>637</v>
      </c>
      <c r="G10" s="1">
        <v>2020</v>
      </c>
      <c r="H10" s="1" t="s">
        <v>631</v>
      </c>
      <c r="I10" s="1" t="s">
        <v>642</v>
      </c>
      <c r="J10" s="1" t="s">
        <v>1</v>
      </c>
    </row>
    <row r="11" spans="1:10">
      <c r="A11" s="1">
        <v>14856</v>
      </c>
      <c r="B11" s="1">
        <v>201</v>
      </c>
      <c r="C11" s="1" t="s">
        <v>643</v>
      </c>
      <c r="D11" s="1">
        <v>11434143</v>
      </c>
      <c r="E11" s="2">
        <v>43878</v>
      </c>
      <c r="F11" s="1" t="s">
        <v>644</v>
      </c>
      <c r="G11" s="1">
        <v>2020</v>
      </c>
      <c r="H11" s="1" t="s">
        <v>631</v>
      </c>
      <c r="I11" s="1" t="s">
        <v>123</v>
      </c>
      <c r="J11" s="1" t="s">
        <v>1</v>
      </c>
    </row>
    <row r="12" spans="1:10">
      <c r="A12" s="1">
        <v>14849</v>
      </c>
      <c r="B12" s="1">
        <v>201</v>
      </c>
      <c r="C12" s="1" t="s">
        <v>645</v>
      </c>
      <c r="D12" s="1">
        <v>7703444</v>
      </c>
      <c r="E12" s="2">
        <v>43878</v>
      </c>
      <c r="F12" s="1" t="s">
        <v>646</v>
      </c>
      <c r="G12" s="1">
        <v>2020</v>
      </c>
      <c r="H12" s="1" t="s">
        <v>631</v>
      </c>
      <c r="I12" s="1" t="s">
        <v>112</v>
      </c>
      <c r="J12" s="1" t="s">
        <v>0</v>
      </c>
    </row>
    <row r="13" spans="1:10">
      <c r="A13" s="1">
        <v>14888</v>
      </c>
      <c r="B13" s="1">
        <v>201</v>
      </c>
      <c r="C13" s="1" t="s">
        <v>647</v>
      </c>
      <c r="D13" s="1">
        <v>18391269</v>
      </c>
      <c r="E13" s="2">
        <v>43881</v>
      </c>
      <c r="F13" s="1" t="s">
        <v>648</v>
      </c>
      <c r="G13" s="1">
        <v>2020</v>
      </c>
      <c r="H13" s="1" t="s">
        <v>631</v>
      </c>
      <c r="I13" s="1" t="s">
        <v>98</v>
      </c>
      <c r="J13" s="1" t="s">
        <v>649</v>
      </c>
    </row>
    <row r="14" spans="1:10">
      <c r="A14" s="1">
        <v>14928</v>
      </c>
      <c r="B14" s="1">
        <v>201</v>
      </c>
      <c r="C14" s="1" t="s">
        <v>650</v>
      </c>
      <c r="D14" s="1">
        <v>7714302</v>
      </c>
      <c r="E14" s="2">
        <v>43888</v>
      </c>
      <c r="F14" s="1" t="s">
        <v>637</v>
      </c>
      <c r="G14" s="1">
        <v>2020</v>
      </c>
      <c r="H14" s="1" t="s">
        <v>631</v>
      </c>
      <c r="I14" s="1" t="s">
        <v>236</v>
      </c>
      <c r="J14" s="1" t="s">
        <v>1</v>
      </c>
    </row>
  </sheetData>
  <autoFilter ref="A2:J14" xr:uid="{00000000-0009-0000-0000-000005000000}"/>
  <conditionalFormatting sqref="C1:C1048576">
    <cfRule type="duplicateValues" dxfId="3" priority="3"/>
  </conditionalFormatting>
  <conditionalFormatting sqref="C3:C4">
    <cfRule type="duplicateValues" dxfId="2" priority="179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I18"/>
  <sheetViews>
    <sheetView workbookViewId="0">
      <selection activeCell="A2" sqref="A2:I9"/>
    </sheetView>
  </sheetViews>
  <sheetFormatPr defaultColWidth="11.42578125" defaultRowHeight="15"/>
  <cols>
    <col min="1" max="1" width="32" bestFit="1" customWidth="1"/>
    <col min="2" max="2" width="6.85546875" bestFit="1" customWidth="1"/>
    <col min="3" max="3" width="11.5703125" customWidth="1"/>
    <col min="4" max="4" width="11.5703125" bestFit="1" customWidth="1"/>
    <col min="5" max="5" width="7.28515625" bestFit="1" customWidth="1"/>
    <col min="6" max="6" width="10.28515625" customWidth="1"/>
    <col min="7" max="7" width="13.85546875" bestFit="1" customWidth="1"/>
  </cols>
  <sheetData>
    <row r="2" spans="1:9">
      <c r="A2" s="1"/>
      <c r="B2" s="1"/>
      <c r="C2" s="47">
        <v>43892</v>
      </c>
      <c r="D2" s="1"/>
      <c r="E2" s="1"/>
      <c r="F2" s="1"/>
      <c r="G2" s="1"/>
      <c r="H2" s="1"/>
      <c r="I2" s="1"/>
    </row>
    <row r="3" spans="1:9">
      <c r="A3" s="48" t="s">
        <v>651</v>
      </c>
      <c r="B3" s="48"/>
      <c r="C3" s="48"/>
      <c r="D3" s="48"/>
      <c r="E3" s="48"/>
      <c r="F3" s="48"/>
      <c r="G3" s="48"/>
      <c r="H3" s="48"/>
      <c r="I3" s="48"/>
    </row>
    <row r="4" spans="1:9">
      <c r="A4" s="36" t="s">
        <v>38</v>
      </c>
      <c r="B4" s="36" t="s">
        <v>0</v>
      </c>
      <c r="C4" s="36" t="s">
        <v>649</v>
      </c>
      <c r="D4" s="36" t="s">
        <v>2</v>
      </c>
      <c r="E4" s="36" t="s">
        <v>652</v>
      </c>
      <c r="F4" s="36" t="s">
        <v>653</v>
      </c>
      <c r="G4" s="36" t="s">
        <v>4</v>
      </c>
      <c r="H4" s="36" t="s">
        <v>654</v>
      </c>
      <c r="I4" s="36" t="s">
        <v>605</v>
      </c>
    </row>
    <row r="5" spans="1:9">
      <c r="A5" s="51" t="s">
        <v>655</v>
      </c>
      <c r="B5" s="50">
        <v>2</v>
      </c>
      <c r="C5" s="50">
        <v>1</v>
      </c>
      <c r="D5" s="50">
        <v>0</v>
      </c>
      <c r="E5" s="50">
        <v>9</v>
      </c>
      <c r="F5" s="50">
        <f>F134+F129+F118</f>
        <v>0</v>
      </c>
      <c r="G5" s="50">
        <v>0</v>
      </c>
      <c r="H5" s="50">
        <v>0</v>
      </c>
      <c r="I5" s="94">
        <f>SUM(B5:H5)</f>
        <v>12</v>
      </c>
    </row>
    <row r="6" spans="1:9">
      <c r="A6" s="51" t="s">
        <v>656</v>
      </c>
      <c r="B6" s="50">
        <v>0</v>
      </c>
      <c r="C6" s="50">
        <v>0</v>
      </c>
      <c r="D6" s="50">
        <v>0</v>
      </c>
      <c r="E6" s="50">
        <v>0</v>
      </c>
      <c r="F6" s="50">
        <v>0</v>
      </c>
      <c r="G6" s="50">
        <v>0</v>
      </c>
      <c r="H6" s="50">
        <v>0</v>
      </c>
      <c r="I6" s="94">
        <f>SUM(B6:G6)-(H6)</f>
        <v>0</v>
      </c>
    </row>
    <row r="7" spans="1:9">
      <c r="A7" s="49" t="s">
        <v>657</v>
      </c>
      <c r="B7" s="50">
        <v>0</v>
      </c>
      <c r="C7" s="50">
        <v>0</v>
      </c>
      <c r="D7" s="50">
        <v>1</v>
      </c>
      <c r="E7" s="50">
        <v>0</v>
      </c>
      <c r="F7" s="50">
        <v>0</v>
      </c>
      <c r="G7" s="50">
        <v>0</v>
      </c>
      <c r="H7" s="50">
        <v>0</v>
      </c>
      <c r="I7" s="94">
        <f>SUM(B7:G7)-H7</f>
        <v>1</v>
      </c>
    </row>
    <row r="8" spans="1:9">
      <c r="A8" s="93" t="s">
        <v>658</v>
      </c>
      <c r="B8" s="62">
        <v>17</v>
      </c>
      <c r="C8" s="62">
        <v>2</v>
      </c>
      <c r="D8" s="62">
        <v>3</v>
      </c>
      <c r="E8" s="62">
        <v>5</v>
      </c>
      <c r="F8" s="62">
        <v>0</v>
      </c>
      <c r="G8" s="62">
        <v>0</v>
      </c>
      <c r="H8" s="62">
        <v>0</v>
      </c>
      <c r="I8" s="93">
        <f>SUM(B8:H8)</f>
        <v>27</v>
      </c>
    </row>
    <row r="9" spans="1:9">
      <c r="A9" s="95" t="s">
        <v>659</v>
      </c>
      <c r="B9" s="71">
        <v>24</v>
      </c>
      <c r="C9" s="117">
        <v>5</v>
      </c>
      <c r="D9" s="71">
        <v>7</v>
      </c>
      <c r="E9" s="71">
        <v>9</v>
      </c>
      <c r="F9" s="71">
        <v>0</v>
      </c>
      <c r="G9" s="71">
        <v>0</v>
      </c>
      <c r="H9" s="71">
        <v>0</v>
      </c>
      <c r="I9" s="95">
        <f>SUM(B9:H9)</f>
        <v>45</v>
      </c>
    </row>
    <row r="10" spans="1:9">
      <c r="A10" s="77"/>
      <c r="B10" s="77"/>
      <c r="C10" s="77"/>
      <c r="D10" s="77"/>
      <c r="E10" s="77"/>
      <c r="F10" s="77"/>
      <c r="G10" s="77"/>
      <c r="H10" s="77"/>
      <c r="I10" s="77"/>
    </row>
    <row r="11" spans="1:9">
      <c r="A11" s="78"/>
      <c r="B11" s="78"/>
      <c r="C11" s="78"/>
      <c r="D11" s="78"/>
      <c r="E11" s="78"/>
      <c r="F11" s="78"/>
      <c r="G11" s="78"/>
      <c r="H11" s="78"/>
      <c r="I11" s="78"/>
    </row>
    <row r="12" spans="1:9">
      <c r="A12" s="80"/>
      <c r="B12" s="81"/>
      <c r="C12" s="81"/>
      <c r="D12" s="81"/>
      <c r="E12" s="81"/>
      <c r="F12" s="81"/>
      <c r="G12" s="81"/>
      <c r="H12" s="81"/>
      <c r="I12" s="79"/>
    </row>
    <row r="13" spans="1:9">
      <c r="A13" s="80"/>
      <c r="B13" s="79"/>
      <c r="C13" s="79"/>
      <c r="D13" s="79"/>
      <c r="E13" s="79"/>
      <c r="F13" s="79"/>
      <c r="G13" s="79"/>
      <c r="H13" s="79"/>
      <c r="I13" s="79"/>
    </row>
    <row r="14" spans="1:9">
      <c r="A14" s="77"/>
      <c r="B14" s="79"/>
      <c r="C14" s="79"/>
      <c r="D14" s="79"/>
      <c r="E14" s="79"/>
      <c r="F14" s="79"/>
      <c r="G14" s="79"/>
      <c r="H14" s="79"/>
      <c r="I14" s="79"/>
    </row>
    <row r="15" spans="1:9">
      <c r="A15" s="80"/>
      <c r="B15" s="81"/>
      <c r="C15" s="81"/>
      <c r="D15" s="81"/>
      <c r="E15" s="81"/>
      <c r="F15" s="81"/>
      <c r="G15" s="81"/>
      <c r="H15" s="81"/>
      <c r="I15" s="79"/>
    </row>
    <row r="18" spans="4:4">
      <c r="D18" s="106"/>
    </row>
  </sheetData>
  <pageMargins left="0.7" right="0.7" top="0.75" bottom="0.75" header="0.3" footer="0.3"/>
  <pageSetup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>
      <selection activeCell="A6" sqref="A6"/>
    </sheetView>
  </sheetViews>
  <sheetFormatPr defaultColWidth="11.42578125" defaultRowHeight="15"/>
  <cols>
    <col min="1" max="1" width="19" bestFit="1" customWidth="1"/>
  </cols>
  <sheetData>
    <row r="1" spans="1:1">
      <c r="A1" s="1" t="s">
        <v>493</v>
      </c>
    </row>
    <row r="2" spans="1:1">
      <c r="A2" s="1" t="s">
        <v>499</v>
      </c>
    </row>
  </sheetData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Asistente Comercial 02</dc:creator>
  <cp:keywords/>
  <dc:description/>
  <cp:lastModifiedBy>Usuario invitado</cp:lastModifiedBy>
  <cp:revision/>
  <dcterms:created xsi:type="dcterms:W3CDTF">2020-01-07T20:08:19Z</dcterms:created>
  <dcterms:modified xsi:type="dcterms:W3CDTF">2022-06-01T21:50:14Z</dcterms:modified>
  <cp:category/>
  <cp:contentStatus/>
</cp:coreProperties>
</file>