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i unidad\LTR ABOGADOS\PROCESOS\INGENIO PICHICHI S.A\PROCESO MOLINO\DEMANDA ARBITRAL\TRAMITE PROCESAL\RESPUESTA DERECHOS DE PETICIÓN\"/>
    </mc:Choice>
  </mc:AlternateContent>
  <xr:revisionPtr revIDLastSave="0" documentId="8_{21DCBFEB-8304-4DAF-A5F3-241F4CA38DA9}" xr6:coauthVersionLast="47" xr6:coauthVersionMax="47" xr10:uidLastSave="{00000000-0000-0000-0000-000000000000}"/>
  <bookViews>
    <workbookView xWindow="2055" yWindow="0" windowWidth="14985" windowHeight="15600" xr2:uid="{C8A84883-D5BF-45D7-A5B0-653EBAE9FDFF}"/>
  </bookViews>
  <sheets>
    <sheet name="Resume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  <c r="E9" i="1" s="1"/>
  <c r="D7" i="1"/>
  <c r="D9" i="1" s="1"/>
  <c r="D10" i="1" s="1"/>
  <c r="D12" i="1" s="1"/>
  <c r="D16" i="1" s="1"/>
  <c r="C7" i="1"/>
  <c r="C9" i="1" s="1"/>
  <c r="C10" i="1" l="1"/>
  <c r="C12" i="1" s="1"/>
  <c r="C16" i="1" s="1"/>
  <c r="E10" i="1"/>
  <c r="E12" i="1" s="1"/>
  <c r="E16" i="1" s="1"/>
</calcChain>
</file>

<file path=xl/sharedStrings.xml><?xml version="1.0" encoding="utf-8"?>
<sst xmlns="http://schemas.openxmlformats.org/spreadsheetml/2006/main" count="18" uniqueCount="18">
  <si>
    <t>DETALLE</t>
  </si>
  <si>
    <t>Ppto 2020</t>
  </si>
  <si>
    <t>Ppto 2021</t>
  </si>
  <si>
    <t>Ppto 2022</t>
  </si>
  <si>
    <t>INGRESOS OPERACIONALES</t>
  </si>
  <si>
    <t>COSTO MATERIA PRIMA</t>
  </si>
  <si>
    <t>COSECHA</t>
  </si>
  <si>
    <t>FABRICA</t>
  </si>
  <si>
    <t>TOTAL COSTO DE PRODUCCION</t>
  </si>
  <si>
    <t>NETO INVENTARIO PRODUCTO TERMINADO</t>
  </si>
  <si>
    <t>COSTO DE VENTA</t>
  </si>
  <si>
    <t>UTILIDAD BRUTA</t>
  </si>
  <si>
    <t>GASTOS ADMINISTRATIVOS Y VENTAS</t>
  </si>
  <si>
    <t>UTILIDAD OPERACIONAL</t>
  </si>
  <si>
    <t>GASTOS FINANCIEROS</t>
  </si>
  <si>
    <t>PROVISION IMPUESTO</t>
  </si>
  <si>
    <t>INGRESOS NO OPERACIONALES</t>
  </si>
  <si>
    <t>UTILIDAD NETA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</si>
</sst>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;\(#,##0\);&quot;-&quot;"/>
    <numFmt numFmtId="165" formatCode="#,##0.00;\(#,##0.00\);&quot;-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164" fontId="3" fillId="0" borderId="0" xfId="0" applyNumberFormat="1" applyFont="1"/>
    <xf numFmtId="164" fontId="3" fillId="0" borderId="0" xfId="0" applyNumberFormat="1" applyFont="1" applyAlignment="1">
      <alignment horizontal="center"/>
    </xf>
    <xf numFmtId="164" fontId="0" fillId="0" borderId="0" xfId="0" applyNumberFormat="1"/>
    <xf numFmtId="164" fontId="2" fillId="2" borderId="0" xfId="0" applyNumberFormat="1" applyFont="1" applyFill="1"/>
    <xf numFmtId="164" fontId="2" fillId="2" borderId="0" xfId="1" applyNumberFormat="1" applyFont="1" applyFill="1" applyAlignment="1">
      <alignment horizontal="center"/>
    </xf>
    <xf numFmtId="164" fontId="0" fillId="0" borderId="0" xfId="1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9D3915-0D19-4B50-89DF-CF977A66DBC6}">
  <dimension ref="B2:E20"/>
  <sheetViews>
    <sheetView tabSelected="1" workbookViewId="0">
      <selection activeCell="D16" sqref="D16"/>
    </sheetView>
  </sheetViews>
  <sheetFormatPr baseColWidth="10" defaultColWidth="11.5703125" defaultRowHeight="15" x14ac:dyDescent="0.25"/>
  <cols>
    <col min="1" max="1" width="11.5703125" style="3"/>
    <col min="2" max="2" width="49.28515625" style="3" bestFit="1" customWidth="1"/>
    <col min="3" max="3" width="15.140625" style="7" bestFit="1" customWidth="1"/>
    <col min="4" max="4" width="15.140625" style="7" customWidth="1"/>
    <col min="5" max="5" width="15.140625" style="7" bestFit="1" customWidth="1"/>
    <col min="6" max="16384" width="11.5703125" style="3"/>
  </cols>
  <sheetData>
    <row r="2" spans="2:5" x14ac:dyDescent="0.25">
      <c r="B2" s="1" t="s">
        <v>0</v>
      </c>
      <c r="C2" s="2" t="s">
        <v>1</v>
      </c>
      <c r="D2" s="2" t="s">
        <v>2</v>
      </c>
      <c r="E2" s="2" t="s">
        <v>3</v>
      </c>
    </row>
    <row r="3" spans="2:5" x14ac:dyDescent="0.25">
      <c r="B3" s="4" t="s">
        <v>4</v>
      </c>
      <c r="C3" s="5">
        <v>276479.516336</v>
      </c>
      <c r="D3" s="5">
        <v>289446.068463</v>
      </c>
      <c r="E3" s="5">
        <v>325661.894829</v>
      </c>
    </row>
    <row r="4" spans="2:5" x14ac:dyDescent="0.25">
      <c r="B4" s="3" t="s">
        <v>5</v>
      </c>
      <c r="C4" s="6">
        <v>109818.66904199999</v>
      </c>
      <c r="D4" s="6">
        <v>117803.020953</v>
      </c>
      <c r="E4" s="6">
        <v>136193.576657</v>
      </c>
    </row>
    <row r="5" spans="2:5" x14ac:dyDescent="0.25">
      <c r="B5" s="3" t="s">
        <v>6</v>
      </c>
      <c r="C5" s="6">
        <v>59810.703499000003</v>
      </c>
      <c r="D5" s="6">
        <v>60511.930236</v>
      </c>
      <c r="E5" s="6">
        <v>59875.323084000003</v>
      </c>
    </row>
    <row r="6" spans="2:5" x14ac:dyDescent="0.25">
      <c r="B6" s="3" t="s">
        <v>7</v>
      </c>
      <c r="C6" s="6">
        <v>41174.900171000001</v>
      </c>
      <c r="D6" s="6">
        <v>46604.895519999998</v>
      </c>
      <c r="E6" s="6">
        <v>49372.989298</v>
      </c>
    </row>
    <row r="7" spans="2:5" x14ac:dyDescent="0.25">
      <c r="B7" s="4" t="s">
        <v>8</v>
      </c>
      <c r="C7" s="5">
        <f>SUM(C4:C6)</f>
        <v>210804.27271200001</v>
      </c>
      <c r="D7" s="5">
        <f>SUM(D4:D6)</f>
        <v>224919.84670899998</v>
      </c>
      <c r="E7" s="5">
        <f>SUM(E4:E6)</f>
        <v>245441.889039</v>
      </c>
    </row>
    <row r="8" spans="2:5" x14ac:dyDescent="0.25">
      <c r="B8" s="3" t="s">
        <v>9</v>
      </c>
      <c r="C8" s="6">
        <v>2406.5829189999999</v>
      </c>
      <c r="D8" s="6">
        <v>3507.7764510000002</v>
      </c>
      <c r="E8" s="6">
        <v>2766.1173899999999</v>
      </c>
    </row>
    <row r="9" spans="2:5" x14ac:dyDescent="0.25">
      <c r="B9" s="4" t="s">
        <v>10</v>
      </c>
      <c r="C9" s="5">
        <f>C7+C8</f>
        <v>213210.85563100001</v>
      </c>
      <c r="D9" s="5">
        <f>D7+D8</f>
        <v>228427.62315999999</v>
      </c>
      <c r="E9" s="5">
        <f>E7+E8</f>
        <v>248208.006429</v>
      </c>
    </row>
    <row r="10" spans="2:5" x14ac:dyDescent="0.25">
      <c r="B10" s="4" t="s">
        <v>11</v>
      </c>
      <c r="C10" s="5">
        <f>C3-C9</f>
        <v>63268.660704999988</v>
      </c>
      <c r="D10" s="5">
        <f>D3-D9</f>
        <v>61018.445303000015</v>
      </c>
      <c r="E10" s="5">
        <f>E3-E9</f>
        <v>77453.888399999996</v>
      </c>
    </row>
    <row r="11" spans="2:5" x14ac:dyDescent="0.25">
      <c r="B11" s="3" t="s">
        <v>12</v>
      </c>
      <c r="C11" s="6">
        <v>33914.895948999998</v>
      </c>
      <c r="D11" s="6">
        <v>34495.493842999997</v>
      </c>
      <c r="E11" s="6">
        <v>39178.744337999997</v>
      </c>
    </row>
    <row r="12" spans="2:5" x14ac:dyDescent="0.25">
      <c r="B12" s="4" t="s">
        <v>13</v>
      </c>
      <c r="C12" s="5">
        <f t="shared" ref="C12:D12" si="0">C10-C11</f>
        <v>29353.76475599999</v>
      </c>
      <c r="D12" s="5">
        <f t="shared" si="0"/>
        <v>26522.951460000018</v>
      </c>
      <c r="E12" s="5">
        <f>E10-E11</f>
        <v>38275.144061999999</v>
      </c>
    </row>
    <row r="13" spans="2:5" x14ac:dyDescent="0.25">
      <c r="B13" s="3" t="s">
        <v>14</v>
      </c>
      <c r="C13" s="6">
        <v>14965.83164</v>
      </c>
      <c r="D13" s="6">
        <v>13533.429044</v>
      </c>
      <c r="E13" s="6">
        <v>16200.425343999999</v>
      </c>
    </row>
    <row r="14" spans="2:5" x14ac:dyDescent="0.25">
      <c r="B14" s="3" t="s">
        <v>15</v>
      </c>
      <c r="C14" s="6">
        <v>282.99959999999999</v>
      </c>
      <c r="D14" s="6">
        <v>218.30188799999999</v>
      </c>
      <c r="E14" s="6">
        <v>9624.9302110000008</v>
      </c>
    </row>
    <row r="15" spans="2:5" x14ac:dyDescent="0.25">
      <c r="B15" s="3" t="s">
        <v>16</v>
      </c>
      <c r="C15" s="6">
        <v>87.464078000000001</v>
      </c>
      <c r="D15" s="6">
        <v>655.148416</v>
      </c>
      <c r="E15" s="6">
        <v>1023.246416</v>
      </c>
    </row>
    <row r="16" spans="2:5" x14ac:dyDescent="0.25">
      <c r="B16" s="4" t="s">
        <v>17</v>
      </c>
      <c r="C16" s="5">
        <f>C12-C13-C14+C15</f>
        <v>14192.397593999991</v>
      </c>
      <c r="D16" s="5">
        <f>D12-D13-D14+D15</f>
        <v>13426.368944000018</v>
      </c>
      <c r="E16" s="5">
        <f>E12-E13-E14+E15</f>
        <v>13473.034922999999</v>
      </c>
    </row>
    <row r="20" spans="3:5" x14ac:dyDescent="0.25">
      <c r="C20" s="8"/>
      <c r="D20" s="8"/>
      <c r="E2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Resumen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Cesar Noguera Chalapud</dc:creator>
  <cp:lastModifiedBy>LTR ABOGADOS AUX</cp:lastModifiedBy>
  <dcterms:created xsi:type="dcterms:W3CDTF">2023-11-29T15:40:33Z</dcterms:created>
  <dcterms:modified xsi:type="dcterms:W3CDTF">2023-12-05T22:59:16Z</dcterms:modified>
</cp:coreProperties>
</file>