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docs.live.net/0db034f32b59695d/Documentos/GHA/LITIGIOS BOGOTÁ/ALLIANZ/MARÍA STELLA FLOREZ/"/>
    </mc:Choice>
  </mc:AlternateContent>
  <xr:revisionPtr revIDLastSave="5" documentId="8_{1A2D0C3A-7B7B-4889-9718-AAFBFDF6EFF0}" xr6:coauthVersionLast="47" xr6:coauthVersionMax="47" xr10:uidLastSave="{E8F1DBD7-052C-4597-82E6-CD517F13D024}"/>
  <bookViews>
    <workbookView xWindow="-120" yWindow="-120" windowWidth="20730" windowHeight="110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<sst xmlns="http://schemas.openxmlformats.org/spreadsheetml/2006/main" count="243" uniqueCount="177">
  <si>
    <t>SOLICITUD DE ANTECEDENTES -ABOGADO EXTERNO-</t>
  </si>
  <si>
    <t>Radicado(23 digitos)</t>
  </si>
  <si>
    <t>73001-31-03-005-2022-00053-00</t>
  </si>
  <si>
    <t>Juzgado</t>
  </si>
  <si>
    <t>JUZGADO 05 CIVIL DEL CIRCUITO DE IBAGUÉ</t>
  </si>
  <si>
    <t>Demandado</t>
  </si>
  <si>
    <t>FREDDY ALEXANDER ORDOÑEZ SALAMANCA
POSTOBÓN S.A. 
ALLIANZ SEGUROS S.A.</t>
  </si>
  <si>
    <t xml:space="preserve">Demandante </t>
  </si>
  <si>
    <t>MARÍA STELLA FLÓREZ LÓPEZ (Cónyuge 21/09/1981)
ASHLY LORAINE ROMERO FLÓREZ (Hija 10/01/2014)
LAURA NATALY ROMERO FLÓREZ (HIJA 23/03/2009)
MARÍA ALEJANDRA ROMERO POLANÍA (Hija 20/02/2006)</t>
  </si>
  <si>
    <t>Tipo de vinculacion compañía</t>
  </si>
  <si>
    <t>DEMANDA DIRECTA</t>
  </si>
  <si>
    <t xml:space="preserve">Tipo de perjucio </t>
  </si>
  <si>
    <t>RCE HOMICIDIO-LESION</t>
  </si>
  <si>
    <t>INTERVINIENTE -Nombre de lesionado o muerto (s) del proceso</t>
  </si>
  <si>
    <t>JORGE ELIECER ROMERO PEÑATA</t>
  </si>
  <si>
    <t xml:space="preserve">Numero de identificacion </t>
  </si>
  <si>
    <t xml:space="preserve">Domicilio </t>
  </si>
  <si>
    <t>No se indicó</t>
  </si>
  <si>
    <t xml:space="preserve">Telefono </t>
  </si>
  <si>
    <t>Correo electronico</t>
  </si>
  <si>
    <t xml:space="preserve">Estado Civil </t>
  </si>
  <si>
    <t>CASADO</t>
  </si>
  <si>
    <t xml:space="preserve">Fecha de nacimiento </t>
  </si>
  <si>
    <t xml:space="preserve">Edad al momento del siniestro </t>
  </si>
  <si>
    <t>42 AÑOS</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</si>
  <si>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</si>
  <si>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</si>
  <si>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</si>
  <si>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</si>
  <si>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</si>
  <si>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</si>
  <si>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</si>
  <si>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</si>
  <si>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</si>
  <si>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</si>
  <si>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</si>
  <si>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</si>
  <si>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</si>
  <si>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POSTOBÓN S.A.</t>
  </si>
  <si>
    <t>Nit Asegurado</t>
  </si>
  <si>
    <t>890.903.939-5</t>
  </si>
  <si>
    <t>Placa vehículo asegurado (si aplica)</t>
  </si>
  <si>
    <t>TRH-632</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</si>
  <si>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</si>
  <si>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</si>
  <si>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</si>
  <si>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</si>
  <si>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</si>
  <si>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</si>
  <si>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078240663-APJ32165</t>
  </si>
  <si>
    <t>INTERVINIENTE</t>
  </si>
  <si>
    <t>PÓLIZA</t>
  </si>
  <si>
    <t>022315446 / 1184</t>
  </si>
  <si>
    <t>AMPARO A AFECTAR</t>
  </si>
  <si>
    <t>VALOR ASEGURADO</t>
  </si>
  <si>
    <t>DEDUCIBLE</t>
  </si>
  <si>
    <t>MODALIDAD</t>
  </si>
  <si>
    <t>OCURRENCIA</t>
  </si>
  <si>
    <t xml:space="preserve">VIGENCIA </t>
  </si>
  <si>
    <t>10/08/2018 hasta las 24:00 horas del
09/08/2019.</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</si>
  <si>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</si>
  <si>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</si>
  <si>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</si>
  <si>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</si>
  <si>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</si>
  <si>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</si>
  <si>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</si>
  <si>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</si>
  <si>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</si>
  <si>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</si>
  <si>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</si>
  <si>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</si>
  <si>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</si>
  <si>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</si>
  <si>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</si>
  <si>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</si>
  <si>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</si>
  <si>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</si>
  <si>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</si>
  <si>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</si>
  <si>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</si>
  <si>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</si>
  <si>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</si>
  <si>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</si>
  <si>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</si>
  <si>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</si>
  <si>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</si>
  <si>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</si>
  <si>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</si>
  <si>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</si>
  <si>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</si>
  <si>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</si>
  <si>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</si>
  <si>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</si>
  <si>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</si>
  <si>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</si>
  <si>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</si>
  <si>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</si>
  <si>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</si>
  <si>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</si>
  <si>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</si>
  <si>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</si>
  <si>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</si>
  <si>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</si>
  <si>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</si>
  <si>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</si>
  <si>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</si>
  <si>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</si>
  <si>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</si>
  <si>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</si>
  <si>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</si>
  <si>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</si>
  <si>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</si>
  <si>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</si>
  <si>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</si>
  <si>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</si>
  <si>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</si>
  <si>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</si>
  <si>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</si>
  <si>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</si>
  <si>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</si>
  <si>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</si>
  <si>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</si>
  <si>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</si>
  <si>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</si>
  <si>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</si>
  <si>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</si>
  <si>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</si>
  <si>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</si>
  <si>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</si>
  <si>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</si>
  <si>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</si>
  <si>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</si>
  <si>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</si>
  <si>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</si>
  <si>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</si>
  <si>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</si>
  <si>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</si>
  <si>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</si>
  <si>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</si>
  <si>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</si>
  <si>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</si>
  <si>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</si>
  <si>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</si>
  <si>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</si>
  <si>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</si>
  <si>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</si>
  <si>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</si>
  <si>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</si>
  <si>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</si>
  <si>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</si>
  <si>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</si>
  <si>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</si>
  <si>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</si>
  <si>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</si>
  <si>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</si>
  <si>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</si>
  <si>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</si>
  <si>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</si>
  <si>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</si>
  <si>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</si>
  <si>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</si>
  <si>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</si>
  <si>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</si>
  <si>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</si>
  <si>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</si>
  <si>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</si>
  <si>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</si>
  <si>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</si>
  <si>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</si>
  <si>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</si>
  <si>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EXCEPCIONES DE MÉRITO FRENTE A LA DEMANDA:
1. Causal de exoneración denominada "hecho exclusivo de la víctima"
2. Inexistencia de responsabilidad por falta de acreditación del nexo causal. 
3. Improcedencia de reconocimiento y tasación exorbitante del daño moral. 
4. Improcedencia del reconocimiento del lucro cesante
5. Improcedencia del reconocimiento del daño a la vida de relación.
6. Reducción de la eventual indemnización por incidencia de la víctima en la producción del daño. 
7.Genérica o innominada.
EXCEPCIONES FRENTE AL CONTRATO DE SEGURO
1. Prescripción ordinaria de la acción derivada del contrato de seguro.
2. Inexistencia de obligación de indemnizar a cargo de Allianz por incumplimiento de las cargas del artículo 1077 del C.Co.
3. Riesgos expresamente excluidos en la póliza de seguro.
4. Carácter meramente indemnizatorio que revisten los contratos de seguro.
5. En cualquier caso, de ninguna manera se podrá exceder el límite del valor asegurado. 
6. Disponibilidad del valor asegurado. 
7.Genérica o innominada.</t>
  </si>
  <si>
    <t>1. El 19 de marzo de 2019, en la Ruta 40, variante del municipio de Ibagué, Tolima, se presentó un accidente de tránsito entre la motocicleta de placas HCN-13E, conducida por el señor Jorge Eliécer Romero Peñata, y el tractocamión de placas TRH-632 propiedad de Postobón S.A. y conducida por el señor Freddy Alexander Ordoñez Salamanca. 
2. Como consecuencia del accidente, el señor Jorge Eliécer Romero Peñata falleció de forma instantánea en el lugar de los hechos. 
3. El IPAT codificó la hipótesis del accidente bajo la causal No. 012 "adelantar invadiendo el carril del sentido contrario" atribuible al señor Romero Peñata como conductor de la motocicleta.
4. El tractocamión de placas TRH-632 se econtraba asegurado mediante la póliza de RCE No.22315446 expedida por Allianz Seguros S.A. y cuyo tomador y asegurado era la empresa Postobón S.A.</t>
  </si>
  <si>
    <t>Daño a la vida en relación</t>
  </si>
  <si>
    <t xml:space="preserve">La contingencia se califica como EVENTUAL, teniendo en cuenta que si bien la póliza presta cobertura para los hechos objeto de litigio, dependerá del debate probatorio acreditar o desvirtuar la causal exonerativa "hecho exclusivo de la víctima". 
Lo primero que debe tenerse en consideración es que la póliza No. 022315446/1184 cuyo asegurado es Postobón S.A., presta cobertura temporal y material respecto de los hechos objeto de litigio. Frente a la cobertura temporal debe señalarse que se encuentra acreditada en tanto los hechos ocurrieron el 13 de marzo de 2019, es decir, dentro de la vigencia de la póliza comprendida desde el 10 de agosto de 2018 hasta el 09 de agosto de 2019. En cuanto a la cobertura material, debe decirse que la póliza ampara la responsabilidad civil extracontractual, pretensión que se le endilga al asegurado. 
Frente a la responsabilidad del asegurado, debe manifestarse que no se encuentra acreditada ni desvirtuada. Lo anterior en la medida en que el IPAT codificó a la víctima fatal bajo la hipótesis No. 104 que corresponde a sobrepasar invadiendo el carril contrario. Sin embargo, los demandantes aportaron con su demanda un dictamen pericial de reconstrucción de accidente de tránsito que asegura que la causa determinante del accidente fue el exceso de velocidad del vehículo asegurado. Por lo anterior, dependerá del debate probatorio en particular, de la contradicción del dictamen pericial, acreditar o desvirtuar la responsabilidad del asegurado. 
Todo lo anterior sin perjuicio del carácter contingente del proceso. </t>
  </si>
  <si>
    <t xml:space="preserve">Considero que el caso debe quedar como REMOTO, en cuanto tenmos un IPAT favorable, de igual forma, ¿Por qué no se solicito realizar RAT por parte nuestra? Por favor quedo atenta a sus comentarios. 
Estimada doctora, respondiendo a tu comentario, te confirmo que la contingencia se deja en EVENTUAL porque hay un RAT desfavorable aportado por el demandante. Así mismo, te confirmo que en la contestación se anunció un RAT que se apórtará por parte de Allianz. En todo caso, te solictaremos la información a través de IBEROSAM.  </t>
  </si>
  <si>
    <t>Como liquidación objetiva de las pretensiones se llegó a la suma de $447.044.918, teniendo en cuenta las siguientes consideraciones: 
1. Daño moral: Se reconocerá la suma de $240.000.000, en atención a la sentencia SC562-2020 con ponencia del Magistrado Ariel Salazar Ramírez, que reconoce la suma de $60.000.000 a los familiares de primer grado de consanguinidad por muerte en accidente de tránsito. En ese sentido, teniendo en cuenta que los 4 demandantes son familiares en primer grado (esposa e hijos), se reconocerá la suma de $60.000.000 a cada uno de ellos. 
2. Lucro cesante: Se reconocerá la suma de $127.044.918 pues, a pesar de que no se aportó prueba de los ingresos ni de la actividad económica del señor Jorge Eliécer, el lucro cesante se presume, de acuerdo a la jurisprudencia SC15996-2016 Luis Alonso Rico Puerta), respecto de los hijos menores y el/la cónyuge y, comoquiera que en este caso dentro de los demandanres se encuentra la esposa y tres hijas menores de edad, se les reconocerá la cifra pretendida en la demanda por este concepto. Se aclara que se reconoce la cifra solicitada, pues al hacer la liquidación de acuerdo a los parámetros jurisprudenciales se obtiene una cifra mayor a la pretendida ($1,854,612,720). 
3. Daño a la vida de relación: Se reconoce la suma de $80.000.000 por concepto de daño a la vida de relación de la siguiente forma: a cada una de las tres hijas y a la esposa del señor Jorge Eliécer Romero la suma de $20.000.000. Este valor se fijó atendiendo a lo manifestado por la Corte Suprema de Justicia en sentencia SC5686 de 2018, proferida el 19 de diciembre de 2018 al interior del proceso 057363189001-2004-00042-01, en donde se estableció que es procedente reconocer la pretensión de daño a la vida de relación formulada por los familiares de la víctima fallecida pues, el mismo comprende no solo el perjuicio fisiológico, sino la alteración a las condiciones de existencia generada por la mutación del proyecto de vida que se genera en la vida familiar.
4. Deducible: No se reconocerá ningún concepto por deducible dado que la póliza no lo contempla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</si>
</sst>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4525763</xdr:colOff>
      <xdr:row>84</xdr:row>
      <xdr:rowOff>105694</xdr:rowOff>
    </xdr:to>
    <xdr:pic>
      <xdr:nvPicPr>
        <xdr:cNvPr id="2" name="Imagen 1">
          <a:extLst>
            <a:ext uri="{FF2B5EF4-FFF2-40B4-BE49-F238E27FC236}">
              <a16:creationId xmlns:a16="http://schemas.microsoft.com/office/drawing/2014/main" id="{200FE58D-AB39-7066-922D-D08EB79402C2}"/>
            </a:ext>
          </a:extLst>
        </xdr:cNvPr>
        <xdr:cNvPicPr>
          <a:picLocks noChangeAspect="1"/>
        </xdr:cNvPicPr>
      </xdr:nvPicPr>
      <xdr:blipFill>
        <a:blip xmlns:r="http://schemas.openxmlformats.org/officeDocument/2006/relationships" r:embed="rId1"/>
        <a:stretch>
          <a:fillRect/>
        </a:stretch>
      </xdr:blipFill>
      <xdr:spPr>
        <a:xfrm>
          <a:off x="0" y="9582150"/>
          <a:ext cx="9945488" cy="6582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120" zoomScaleNormal="120" workbookViewId="0">
      <selection activeCell="B32" sqref="B32:C32"/>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2</v>
      </c>
      <c r="C2" s="59"/>
    </row>
    <row r="3" spans="1:3" x14ac:dyDescent="0.25">
      <c r="A3" s="5" t="s">
        <v>3</v>
      </c>
      <c r="B3" s="54" t="s">
        <v>4</v>
      </c>
      <c r="C3" s="55"/>
    </row>
    <row r="4" spans="1:3" x14ac:dyDescent="0.25">
      <c r="A4" s="5" t="s">
        <v>5</v>
      </c>
      <c r="B4" s="60" t="s">
        <v>6</v>
      </c>
      <c r="C4" s="55"/>
    </row>
    <row r="5" spans="1:3" ht="31.5" customHeight="1" x14ac:dyDescent="0.25">
      <c r="A5" s="5" t="s">
        <v>7</v>
      </c>
      <c r="B5" s="60" t="s">
        <v>8</v>
      </c>
      <c r="C5" s="55"/>
    </row>
    <row r="6" spans="1:3" x14ac:dyDescent="0.25">
      <c r="A6" s="5" t="s">
        <v>9</v>
      </c>
      <c r="B6" s="48" t="s">
        <v>10</v>
      </c>
      <c r="C6" s="48"/>
    </row>
    <row r="7" spans="1:3" x14ac:dyDescent="0.25">
      <c r="A7" s="27" t="s">
        <v>11</v>
      </c>
      <c r="B7" s="54" t="s">
        <v>12</v>
      </c>
      <c r="C7" s="55"/>
    </row>
    <row r="8" spans="1:3" ht="23.1" customHeight="1" x14ac:dyDescent="0.25">
      <c r="A8" s="28" t="s">
        <v>13</v>
      </c>
      <c r="B8" s="48" t="s">
        <v>14</v>
      </c>
      <c r="C8" s="48"/>
    </row>
    <row r="9" spans="1:3" x14ac:dyDescent="0.25">
      <c r="A9" s="28" t="s">
        <v>15</v>
      </c>
      <c r="B9" s="48">
        <v>7381538</v>
      </c>
      <c r="C9" s="48"/>
    </row>
    <row r="10" spans="1:3" x14ac:dyDescent="0.25">
      <c r="A10" s="28" t="s">
        <v>16</v>
      </c>
      <c r="B10" s="49" t="s">
        <v>17</v>
      </c>
      <c r="C10" s="49"/>
    </row>
    <row r="11" spans="1:3" ht="30" customHeight="1" x14ac:dyDescent="0.25">
      <c r="A11" s="29" t="s">
        <v>18</v>
      </c>
      <c r="B11" s="49" t="s">
        <v>17</v>
      </c>
      <c r="C11" s="49"/>
    </row>
    <row r="12" spans="1:3" ht="30" customHeight="1" x14ac:dyDescent="0.25">
      <c r="A12" s="5" t="s">
        <v>19</v>
      </c>
      <c r="B12" s="50" t="s">
        <v>17</v>
      </c>
      <c r="C12" s="49"/>
    </row>
    <row r="13" spans="1:3" x14ac:dyDescent="0.25">
      <c r="A13" s="5" t="s">
        <v>20</v>
      </c>
      <c r="B13" s="48" t="s">
        <v>21</v>
      </c>
      <c r="C13" s="48"/>
    </row>
    <row r="14" spans="1:3" x14ac:dyDescent="0.25">
      <c r="A14" s="5" t="s">
        <v>22</v>
      </c>
      <c r="B14" s="47">
        <v>27872</v>
      </c>
      <c r="C14" s="48"/>
    </row>
    <row r="15" spans="1:3" x14ac:dyDescent="0.25">
      <c r="A15" s="5" t="s">
        <v>23</v>
      </c>
      <c r="B15" s="48" t="s">
        <v>24</v>
      </c>
      <c r="C15" s="48"/>
    </row>
    <row r="16" spans="1:3" x14ac:dyDescent="0.25">
      <c r="A16" s="5" t="s">
        <v>25</v>
      </c>
      <c r="B16" s="47">
        <v>43537</v>
      </c>
      <c r="C16" s="48"/>
    </row>
    <row r="17" spans="1:3" ht="15" customHeight="1" x14ac:dyDescent="0.25">
      <c r="A17" s="5" t="s">
        <v>26</v>
      </c>
      <c r="B17" s="49" t="s">
        <v>27</v>
      </c>
      <c r="C17" s="49"/>
    </row>
    <row r="18" spans="1:3" x14ac:dyDescent="0.25">
      <c r="A18" s="5" t="s">
        <v>28</v>
      </c>
      <c r="B18" s="49" t="s">
        <v>17</v>
      </c>
      <c r="C18" s="49"/>
    </row>
    <row r="19" spans="1:3" ht="18.75" customHeight="1" x14ac:dyDescent="0.25">
      <c r="A19" s="5" t="s">
        <v>29</v>
      </c>
      <c r="B19" s="56">
        <v>828116</v>
      </c>
      <c r="C19" s="57"/>
    </row>
    <row r="20" spans="1:3" x14ac:dyDescent="0.25">
      <c r="A20" s="5" t="s">
        <v>30</v>
      </c>
      <c r="B20" s="48">
        <v>1</v>
      </c>
      <c r="C20" s="48"/>
    </row>
    <row r="21" spans="1:3" ht="17.25" customHeight="1" x14ac:dyDescent="0.25">
      <c r="A21" s="5" t="s">
        <v>31</v>
      </c>
      <c r="B21" s="49" t="s">
        <v>32</v>
      </c>
      <c r="C21" s="49"/>
    </row>
    <row r="22" spans="1:3" x14ac:dyDescent="0.25">
      <c r="A22" s="28" t="s">
        <v>33</v>
      </c>
      <c r="B22" s="47">
        <v>43537</v>
      </c>
      <c r="C22" s="48"/>
    </row>
    <row r="23" spans="1:3" x14ac:dyDescent="0.25">
      <c r="A23" s="28" t="s">
        <v>34</v>
      </c>
      <c r="B23" s="46"/>
      <c r="C23" s="44"/>
    </row>
    <row r="24" spans="1:3" x14ac:dyDescent="0.25">
      <c r="A24" s="28" t="s">
        <v>35</v>
      </c>
      <c r="B24" s="46"/>
      <c r="C24" s="44"/>
    </row>
    <row r="25" spans="1:3" x14ac:dyDescent="0.25">
      <c r="A25" s="61" t="s">
        <v>36</v>
      </c>
      <c r="B25" s="44" t="s">
        <v>172</v>
      </c>
      <c r="C25" s="45"/>
    </row>
    <row r="26" spans="1:3" x14ac:dyDescent="0.25">
      <c r="A26" s="61"/>
      <c r="B26" s="45"/>
      <c r="C26" s="45"/>
    </row>
    <row r="27" spans="1:3" ht="100.5" customHeight="1" x14ac:dyDescent="0.25">
      <c r="A27" s="61"/>
      <c r="B27" s="45"/>
      <c r="C27" s="45"/>
    </row>
    <row r="28" spans="1:3" x14ac:dyDescent="0.25">
      <c r="A28" s="28" t="s">
        <v>37</v>
      </c>
      <c r="B28" s="45" t="s">
        <v>38</v>
      </c>
      <c r="C28" s="45"/>
    </row>
    <row r="29" spans="1:3" x14ac:dyDescent="0.25">
      <c r="A29" s="28" t="s">
        <v>39</v>
      </c>
      <c r="B29" s="45" t="s">
        <v>40</v>
      </c>
      <c r="C29" s="45"/>
    </row>
    <row r="30" spans="1:3" x14ac:dyDescent="0.25">
      <c r="A30" s="28" t="s">
        <v>41</v>
      </c>
      <c r="B30" s="45" t="s">
        <v>42</v>
      </c>
      <c r="C30" s="45"/>
    </row>
    <row r="31" spans="1:3" x14ac:dyDescent="0.25">
      <c r="A31" s="28" t="s">
        <v>43</v>
      </c>
      <c r="B31" s="45">
        <v>22315446</v>
      </c>
      <c r="C31" s="45"/>
    </row>
    <row r="32" spans="1:3" x14ac:dyDescent="0.25">
      <c r="A32" s="28" t="s">
        <v>44</v>
      </c>
      <c r="B32" s="51">
        <v>45153</v>
      </c>
      <c r="C32" s="52"/>
    </row>
    <row r="33" spans="1:3" x14ac:dyDescent="0.25">
      <c r="A33" s="5" t="s">
        <v>45</v>
      </c>
      <c r="B33" s="47">
        <v>45267</v>
      </c>
      <c r="C33" s="47"/>
    </row>
    <row r="34" spans="1:3" ht="45" x14ac:dyDescent="0.25">
      <c r="A34" s="5" t="s">
        <v>46</v>
      </c>
      <c r="B34" s="47">
        <v>45302</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2" t="s">
        <v>47</v>
      </c>
      <c r="B1" s="62"/>
      <c r="C1" s="62"/>
    </row>
    <row r="2" spans="1:3" ht="15.75" customHeight="1" x14ac:dyDescent="0.25">
      <c r="A2" s="20" t="s">
        <v>48</v>
      </c>
      <c r="B2" s="63" t="s">
        <v>49</v>
      </c>
      <c r="C2" s="64"/>
    </row>
    <row r="3" spans="1:3" s="2" customFormat="1" x14ac:dyDescent="0.25">
      <c r="A3" s="5" t="s">
        <v>1</v>
      </c>
      <c r="B3" s="48" t="str">
        <f>'AUTOS  NOTA 322'!B2:C2</f>
        <v>73001-31-03-005-2022-00053-00</v>
      </c>
      <c r="C3" s="48"/>
    </row>
    <row r="4" spans="1:3" s="2" customFormat="1" x14ac:dyDescent="0.25">
      <c r="A4" s="5" t="s">
        <v>3</v>
      </c>
      <c r="B4" s="48" t="str">
        <f>'AUTOS  NOTA 322'!B3:C3</f>
        <v>JUZGADO 05 CIVIL DEL CIRCUITO DE IBAGUÉ</v>
      </c>
      <c r="C4" s="48"/>
    </row>
    <row r="5" spans="1:3" s="2" customFormat="1" x14ac:dyDescent="0.25">
      <c r="A5" s="5" t="s">
        <v>5</v>
      </c>
      <c r="B5" s="48" t="str">
        <f>'AUTOS  NOTA 322'!B4:C4</f>
        <v>FREDDY ALEXANDER ORDOÑEZ SALAMANCA
POSTOBÓN S.A. 
ALLIANZ SEGUROS S.A.</v>
      </c>
      <c r="C5" s="48"/>
    </row>
    <row r="6" spans="1:3" s="2" customFormat="1" x14ac:dyDescent="0.25">
      <c r="A6" s="5" t="s">
        <v>7</v>
      </c>
      <c r="B6" s="48" t="str">
        <f>'AUTOS  NOTA 322'!B5:C5</f>
        <v>MARÍA STELLA FLÓREZ LÓPEZ (Cónyuge 21/09/1981)
ASHLY LORAINE ROMERO FLÓREZ (Hija 10/01/2014)
LAURA NATALY ROMERO FLÓREZ (HIJA 23/03/2009)
MARÍA ALEJANDRA ROMERO POLANÍA (Hija 20/02/2006)</v>
      </c>
      <c r="C6" s="48"/>
    </row>
    <row r="7" spans="1:3" s="2" customFormat="1" x14ac:dyDescent="0.25">
      <c r="A7" s="5" t="s">
        <v>9</v>
      </c>
      <c r="B7" s="48" t="str">
        <f>'AUTOS  NOTA 322'!B6:C6</f>
        <v>DEMANDA DIRECTA</v>
      </c>
      <c r="C7" s="48"/>
    </row>
    <row r="8" spans="1:3" s="2" customFormat="1" x14ac:dyDescent="0.25">
      <c r="A8" s="31" t="s">
        <v>50</v>
      </c>
      <c r="B8" s="48" t="str">
        <f>'AUTOS  NOTA 322'!B7:C8</f>
        <v>JORGE ELIECER ROMERO PEÑATA</v>
      </c>
      <c r="C8" s="48"/>
    </row>
    <row r="9" spans="1:3" x14ac:dyDescent="0.25">
      <c r="A9" s="20" t="s">
        <v>51</v>
      </c>
      <c r="B9" s="48" t="s">
        <v>52</v>
      </c>
      <c r="C9" s="48"/>
    </row>
    <row r="10" spans="1:3" x14ac:dyDescent="0.25">
      <c r="A10" s="20" t="s">
        <v>53</v>
      </c>
      <c r="B10" s="48" t="s">
        <v>12</v>
      </c>
      <c r="C10" s="48"/>
    </row>
    <row r="11" spans="1:3" x14ac:dyDescent="0.25">
      <c r="A11" s="20" t="s">
        <v>54</v>
      </c>
      <c r="B11" s="77">
        <v>4000000000</v>
      </c>
      <c r="C11" s="78"/>
    </row>
    <row r="12" spans="1:3" x14ac:dyDescent="0.25">
      <c r="A12" s="20" t="s">
        <v>55</v>
      </c>
      <c r="B12" s="77">
        <v>0</v>
      </c>
      <c r="C12" s="78"/>
    </row>
    <row r="13" spans="1:3" x14ac:dyDescent="0.25">
      <c r="A13" s="20" t="s">
        <v>56</v>
      </c>
      <c r="B13" s="54" t="s">
        <v>57</v>
      </c>
      <c r="C13" s="55"/>
    </row>
    <row r="14" spans="1:3" x14ac:dyDescent="0.25">
      <c r="A14" s="20" t="s">
        <v>58</v>
      </c>
      <c r="B14" s="49" t="s">
        <v>59</v>
      </c>
      <c r="C14" s="48"/>
    </row>
    <row r="15" spans="1:3" x14ac:dyDescent="0.25">
      <c r="A15" s="20" t="s">
        <v>60</v>
      </c>
      <c r="B15" s="48" t="s">
        <v>61</v>
      </c>
      <c r="C15" s="48"/>
    </row>
    <row r="16" spans="1:3" x14ac:dyDescent="0.25">
      <c r="A16" s="20" t="s">
        <v>62</v>
      </c>
      <c r="B16" s="48" t="s">
        <v>61</v>
      </c>
      <c r="C16" s="48"/>
    </row>
    <row r="17" spans="1:3" x14ac:dyDescent="0.25">
      <c r="A17" s="79" t="s">
        <v>63</v>
      </c>
      <c r="B17" s="48"/>
      <c r="C17" s="48"/>
    </row>
    <row r="18" spans="1:3" x14ac:dyDescent="0.25">
      <c r="A18" s="80"/>
      <c r="B18" s="10" t="s">
        <v>64</v>
      </c>
      <c r="C18" s="10" t="s">
        <v>65</v>
      </c>
    </row>
    <row r="19" spans="1:3" x14ac:dyDescent="0.25">
      <c r="A19" s="80"/>
      <c r="B19" s="6" t="s">
        <v>66</v>
      </c>
      <c r="C19" s="6"/>
    </row>
    <row r="20" spans="1:3" x14ac:dyDescent="0.25">
      <c r="A20" s="80"/>
      <c r="B20" s="6"/>
      <c r="C20" s="6"/>
    </row>
    <row r="21" spans="1:3" x14ac:dyDescent="0.25">
      <c r="A21" s="81"/>
      <c r="B21" s="6"/>
      <c r="C21" s="6"/>
    </row>
    <row r="22" spans="1:3" x14ac:dyDescent="0.25">
      <c r="A22" s="20" t="s">
        <v>67</v>
      </c>
      <c r="B22" s="48" t="s">
        <v>68</v>
      </c>
      <c r="C22" s="48"/>
    </row>
    <row r="23" spans="1:3" x14ac:dyDescent="0.25">
      <c r="A23" s="20" t="s">
        <v>69</v>
      </c>
      <c r="B23" s="63" t="s">
        <v>68</v>
      </c>
      <c r="C23" s="64"/>
    </row>
    <row r="24" spans="1:3" x14ac:dyDescent="0.25">
      <c r="A24" s="20" t="s">
        <v>70</v>
      </c>
      <c r="B24" s="48" t="s">
        <v>71</v>
      </c>
      <c r="C24" s="48"/>
    </row>
    <row r="25" spans="1:3" x14ac:dyDescent="0.25">
      <c r="A25" s="20" t="s">
        <v>72</v>
      </c>
      <c r="B25" s="48" t="s">
        <v>61</v>
      </c>
      <c r="C25" s="48"/>
    </row>
    <row r="26" spans="1:3" x14ac:dyDescent="0.25">
      <c r="A26" s="20" t="s">
        <v>73</v>
      </c>
      <c r="B26" s="48"/>
      <c r="C26" s="48"/>
    </row>
    <row r="27" spans="1:3" x14ac:dyDescent="0.25">
      <c r="A27" s="19" t="s">
        <v>74</v>
      </c>
      <c r="B27" s="48" t="s">
        <v>68</v>
      </c>
      <c r="C27" s="48"/>
    </row>
    <row r="28" spans="1:3" x14ac:dyDescent="0.25">
      <c r="A28" s="65" t="s">
        <v>75</v>
      </c>
      <c r="B28" s="65"/>
      <c r="C28" s="65"/>
    </row>
    <row r="29" spans="1:3" x14ac:dyDescent="0.25">
      <c r="A29" s="75" t="s">
        <v>76</v>
      </c>
      <c r="B29" s="76"/>
      <c r="C29" s="11" t="s">
        <v>77</v>
      </c>
    </row>
    <row r="30" spans="1:3" x14ac:dyDescent="0.25">
      <c r="A30" s="75" t="s">
        <v>78</v>
      </c>
      <c r="B30" s="76"/>
      <c r="C30" s="11" t="s">
        <v>77</v>
      </c>
    </row>
    <row r="31" spans="1:3" x14ac:dyDescent="0.25">
      <c r="A31" s="75" t="s">
        <v>79</v>
      </c>
      <c r="B31" s="76"/>
      <c r="C31" s="12" t="s">
        <v>77</v>
      </c>
    </row>
    <row r="32" spans="1:3" x14ac:dyDescent="0.25">
      <c r="A32" s="75" t="s">
        <v>80</v>
      </c>
      <c r="B32" s="76"/>
      <c r="C32" s="11" t="s">
        <v>77</v>
      </c>
    </row>
    <row r="33" spans="1:3" x14ac:dyDescent="0.25">
      <c r="A33" s="75" t="s">
        <v>81</v>
      </c>
      <c r="B33" s="76"/>
      <c r="C33" s="11"/>
    </row>
    <row r="34" spans="1:3" x14ac:dyDescent="0.25">
      <c r="A34" s="75" t="s">
        <v>82</v>
      </c>
      <c r="B34" s="76"/>
      <c r="C34" s="13"/>
    </row>
    <row r="35" spans="1:3" x14ac:dyDescent="0.25">
      <c r="A35" s="66" t="s">
        <v>83</v>
      </c>
      <c r="B35" s="67"/>
      <c r="C35" s="14"/>
    </row>
    <row r="36" spans="1:3" x14ac:dyDescent="0.25">
      <c r="A36" s="66" t="s">
        <v>84</v>
      </c>
      <c r="B36" s="67"/>
      <c r="C36" s="15"/>
    </row>
    <row r="37" spans="1:3" x14ac:dyDescent="0.25">
      <c r="A37" s="68" t="s">
        <v>85</v>
      </c>
      <c r="B37" s="69"/>
      <c r="C37" s="15"/>
    </row>
    <row r="38" spans="1:3" x14ac:dyDescent="0.25">
      <c r="A38" s="70"/>
      <c r="B38" s="71"/>
      <c r="C38" s="15"/>
    </row>
    <row r="39" spans="1:3" x14ac:dyDescent="0.25">
      <c r="A39" s="72"/>
      <c r="B39" s="73"/>
      <c r="C39" s="15"/>
    </row>
    <row r="40" spans="1:3" x14ac:dyDescent="0.25">
      <c r="A40" s="74" t="s">
        <v>86</v>
      </c>
      <c r="B40" s="74"/>
      <c r="C40" s="74"/>
    </row>
    <row r="41" spans="1:3" x14ac:dyDescent="0.25">
      <c r="A41" s="17" t="s">
        <v>87</v>
      </c>
      <c r="B41" s="18"/>
      <c r="C41" s="15" t="s">
        <v>77</v>
      </c>
    </row>
    <row r="42" spans="1:3" x14ac:dyDescent="0.25">
      <c r="A42" s="66" t="s">
        <v>88</v>
      </c>
      <c r="B42" s="67"/>
      <c r="C42" s="15"/>
    </row>
    <row r="43" spans="1:3" x14ac:dyDescent="0.25">
      <c r="A43" s="66" t="s">
        <v>89</v>
      </c>
      <c r="B43" s="67"/>
      <c r="C43" s="15"/>
    </row>
    <row r="44" spans="1:3" x14ac:dyDescent="0.25">
      <c r="A44" s="17" t="s">
        <v>90</v>
      </c>
      <c r="B44" s="18"/>
      <c r="C44" s="15"/>
    </row>
    <row r="45" spans="1:3" x14ac:dyDescent="0.25">
      <c r="A45" s="17" t="s">
        <v>91</v>
      </c>
      <c r="B45" s="18"/>
      <c r="C45" s="15"/>
    </row>
    <row r="46" spans="1:3" x14ac:dyDescent="0.25">
      <c r="A46" s="66" t="s">
        <v>92</v>
      </c>
      <c r="B46" s="67"/>
      <c r="C46" s="15"/>
    </row>
    <row r="47" spans="1:3" x14ac:dyDescent="0.25">
      <c r="A47" s="17" t="s">
        <v>93</v>
      </c>
      <c r="B47" s="16"/>
      <c r="C47" s="15"/>
    </row>
    <row r="48" spans="1:3" x14ac:dyDescent="0.25">
      <c r="A48" s="66" t="s">
        <v>94</v>
      </c>
      <c r="B48" s="67"/>
      <c r="C48" s="15"/>
    </row>
    <row r="49" spans="1:3" x14ac:dyDescent="0.25">
      <c r="A49" s="66" t="s">
        <v>95</v>
      </c>
      <c r="B49" s="67"/>
      <c r="C49" s="15"/>
    </row>
    <row r="50" spans="1:3" x14ac:dyDescent="0.25">
      <c r="A50" s="66" t="s">
        <v>85</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34" zoomScale="115" zoomScaleNormal="115" workbookViewId="0">
      <selection activeCell="A40" sqref="A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2" t="s">
        <v>96</v>
      </c>
      <c r="B1" s="62"/>
      <c r="C1" s="62"/>
    </row>
    <row r="2" spans="1:9" ht="15" customHeight="1" x14ac:dyDescent="0.25">
      <c r="A2" s="35" t="s">
        <v>48</v>
      </c>
      <c r="B2" s="86" t="str">
        <f>'AUTOS NOTA 321'!B2:C2</f>
        <v>078240663-APJ32165</v>
      </c>
      <c r="C2" s="87"/>
    </row>
    <row r="3" spans="1:9" x14ac:dyDescent="0.25">
      <c r="A3" s="36" t="s">
        <v>1</v>
      </c>
      <c r="B3" s="90" t="str">
        <f>'AUTOS  NOTA 322'!B2:C2</f>
        <v>73001-31-03-005-2022-00053-00</v>
      </c>
      <c r="C3" s="90"/>
    </row>
    <row r="4" spans="1:9" x14ac:dyDescent="0.25">
      <c r="A4" s="36" t="s">
        <v>3</v>
      </c>
      <c r="B4" s="90" t="str">
        <f>'AUTOS  NOTA 322'!B3:C3</f>
        <v>JUZGADO 05 CIVIL DEL CIRCUITO DE IBAGUÉ</v>
      </c>
      <c r="C4" s="90"/>
    </row>
    <row r="5" spans="1:9" x14ac:dyDescent="0.25">
      <c r="A5" s="36" t="s">
        <v>5</v>
      </c>
      <c r="B5" s="90" t="str">
        <f>'AUTOS  NOTA 322'!B4:C4</f>
        <v>FREDDY ALEXANDER ORDOÑEZ SALAMANCA
POSTOBÓN S.A. 
ALLIANZ SEGUROS S.A.</v>
      </c>
      <c r="C5" s="90"/>
    </row>
    <row r="6" spans="1:9" ht="15" customHeight="1" x14ac:dyDescent="0.25">
      <c r="A6" s="36" t="s">
        <v>7</v>
      </c>
      <c r="B6" s="90" t="str">
        <f>'AUTOS  NOTA 322'!B5:C5</f>
        <v>MARÍA STELLA FLÓREZ LÓPEZ (Cónyuge 21/09/1981)
ASHLY LORAINE ROMERO FLÓREZ (Hija 10/01/2014)
LAURA NATALY ROMERO FLÓREZ (HIJA 23/03/2009)
MARÍA ALEJANDRA ROMERO POLANÍA (Hija 20/02/2006)</v>
      </c>
      <c r="C6" s="90"/>
    </row>
    <row r="7" spans="1:9" x14ac:dyDescent="0.25">
      <c r="A7" s="36" t="s">
        <v>9</v>
      </c>
      <c r="B7" s="90" t="str">
        <f>'AUTOS  NOTA 322'!B6:C6</f>
        <v>DEMANDA DIRECTA</v>
      </c>
      <c r="C7" s="90"/>
    </row>
    <row r="8" spans="1:9" x14ac:dyDescent="0.25">
      <c r="A8" s="38" t="s">
        <v>50</v>
      </c>
      <c r="B8" s="90" t="str">
        <f>'AUTOS  NOTA 322'!B7:C8</f>
        <v>JORGE ELIECER ROMERO PEÑATA</v>
      </c>
      <c r="C8" s="90"/>
    </row>
    <row r="9" spans="1:9" ht="30" x14ac:dyDescent="0.25">
      <c r="A9" s="36" t="s">
        <v>97</v>
      </c>
      <c r="B9" s="84">
        <f>SUM(C11,C12,C14,C15,C17)</f>
        <v>853865718</v>
      </c>
      <c r="C9" s="85"/>
    </row>
    <row r="10" spans="1:9" x14ac:dyDescent="0.25">
      <c r="A10" s="91" t="s">
        <v>98</v>
      </c>
      <c r="B10" s="88" t="s">
        <v>99</v>
      </c>
      <c r="C10" s="89"/>
    </row>
    <row r="11" spans="1:9" x14ac:dyDescent="0.25">
      <c r="A11" s="91"/>
      <c r="B11" s="37" t="s">
        <v>100</v>
      </c>
      <c r="C11" s="32">
        <v>127044918</v>
      </c>
    </row>
    <row r="12" spans="1:9" x14ac:dyDescent="0.25">
      <c r="A12" s="91"/>
      <c r="B12" s="37" t="s">
        <v>101</v>
      </c>
      <c r="C12" s="32"/>
    </row>
    <row r="13" spans="1:9" x14ac:dyDescent="0.25">
      <c r="A13" s="91"/>
      <c r="B13" s="88"/>
      <c r="C13" s="89"/>
    </row>
    <row r="14" spans="1:9" x14ac:dyDescent="0.25">
      <c r="A14" s="91"/>
      <c r="B14" s="37" t="s">
        <v>102</v>
      </c>
      <c r="C14" s="40">
        <v>363410400</v>
      </c>
    </row>
    <row r="15" spans="1:9" x14ac:dyDescent="0.25">
      <c r="A15" s="91"/>
      <c r="B15" s="37" t="s">
        <v>173</v>
      </c>
      <c r="C15" s="40">
        <v>363410400</v>
      </c>
      <c r="E15" t="s">
        <v>103</v>
      </c>
      <c r="F15" s="22">
        <v>0.7</v>
      </c>
    </row>
    <row r="16" spans="1:9" x14ac:dyDescent="0.25">
      <c r="A16" s="91"/>
      <c r="B16" s="88" t="s">
        <v>104</v>
      </c>
      <c r="C16" s="89"/>
      <c r="E16" t="s">
        <v>105</v>
      </c>
      <c r="F16" s="23">
        <v>0.3</v>
      </c>
      <c r="I16" s="25"/>
    </row>
    <row r="17" spans="1:9" x14ac:dyDescent="0.25">
      <c r="A17" s="91"/>
      <c r="B17" s="37"/>
      <c r="C17" s="41"/>
      <c r="F17" s="26"/>
      <c r="I17" s="25"/>
    </row>
    <row r="18" spans="1:9" ht="23.25" customHeight="1" x14ac:dyDescent="0.25">
      <c r="A18" s="39" t="s">
        <v>106</v>
      </c>
      <c r="B18" s="86" t="s">
        <v>105</v>
      </c>
      <c r="C18" s="87"/>
    </row>
    <row r="19" spans="1:9" ht="60" x14ac:dyDescent="0.25">
      <c r="A19" s="36" t="s">
        <v>107</v>
      </c>
      <c r="B19" s="99" t="s">
        <v>174</v>
      </c>
      <c r="C19" s="100"/>
    </row>
    <row r="20" spans="1:9" ht="15" customHeight="1" x14ac:dyDescent="0.25">
      <c r="A20" s="21" t="s">
        <v>108</v>
      </c>
      <c r="B20" s="96">
        <f>((C22+C23+C25+C26+C30+C28+C32+C34+C29+C33)-C37)*C36*C38</f>
        <v>447044918</v>
      </c>
      <c r="C20" s="96"/>
    </row>
    <row r="21" spans="1:9" x14ac:dyDescent="0.25">
      <c r="A21" s="7" t="s">
        <v>109</v>
      </c>
      <c r="B21" s="101" t="s">
        <v>99</v>
      </c>
      <c r="C21" s="102"/>
    </row>
    <row r="22" spans="1:9" x14ac:dyDescent="0.25">
      <c r="A22" s="82"/>
      <c r="B22" s="37" t="s">
        <v>100</v>
      </c>
      <c r="C22" s="32">
        <v>127044918</v>
      </c>
    </row>
    <row r="23" spans="1:9" x14ac:dyDescent="0.25">
      <c r="A23" s="83"/>
      <c r="B23" s="37" t="s">
        <v>101</v>
      </c>
      <c r="C23" s="32">
        <v>0</v>
      </c>
    </row>
    <row r="24" spans="1:9" x14ac:dyDescent="0.25">
      <c r="A24" s="83"/>
      <c r="B24" s="88" t="s">
        <v>110</v>
      </c>
      <c r="C24" s="89"/>
    </row>
    <row r="25" spans="1:9" x14ac:dyDescent="0.25">
      <c r="A25" s="83"/>
      <c r="B25" s="37" t="s">
        <v>102</v>
      </c>
      <c r="C25" s="32">
        <v>240000000</v>
      </c>
    </row>
    <row r="26" spans="1:9" ht="29.1" customHeight="1" x14ac:dyDescent="0.25">
      <c r="A26" s="83"/>
      <c r="B26" s="37" t="s">
        <v>111</v>
      </c>
      <c r="C26" s="32">
        <v>80000000</v>
      </c>
    </row>
    <row r="27" spans="1:9" x14ac:dyDescent="0.25">
      <c r="A27" s="83"/>
      <c r="B27" s="88" t="s">
        <v>112</v>
      </c>
      <c r="C27" s="89"/>
    </row>
    <row r="28" spans="1:9" x14ac:dyDescent="0.25">
      <c r="A28" s="83"/>
      <c r="B28" s="37" t="s">
        <v>113</v>
      </c>
      <c r="C28" s="32">
        <v>0</v>
      </c>
    </row>
    <row r="29" spans="1:9" x14ac:dyDescent="0.25">
      <c r="A29" s="83"/>
      <c r="B29" s="37" t="s">
        <v>100</v>
      </c>
      <c r="C29" s="32">
        <v>0</v>
      </c>
    </row>
    <row r="30" spans="1:9" x14ac:dyDescent="0.25">
      <c r="A30" s="83"/>
      <c r="B30" s="37" t="s">
        <v>101</v>
      </c>
      <c r="C30" s="32">
        <v>0</v>
      </c>
    </row>
    <row r="31" spans="1:9" x14ac:dyDescent="0.25">
      <c r="A31" s="83"/>
      <c r="B31" s="88" t="s">
        <v>114</v>
      </c>
      <c r="C31" s="89"/>
    </row>
    <row r="32" spans="1:9" x14ac:dyDescent="0.25">
      <c r="A32" s="83"/>
      <c r="B32" s="37"/>
      <c r="C32" s="32"/>
    </row>
    <row r="33" spans="1:3" x14ac:dyDescent="0.25">
      <c r="A33" s="83"/>
      <c r="B33" s="37" t="s">
        <v>100</v>
      </c>
      <c r="C33" s="32">
        <v>0</v>
      </c>
    </row>
    <row r="34" spans="1:3" x14ac:dyDescent="0.25">
      <c r="A34" s="83"/>
      <c r="B34" s="37" t="s">
        <v>101</v>
      </c>
      <c r="C34" s="32">
        <v>0</v>
      </c>
    </row>
    <row r="35" spans="1:3" x14ac:dyDescent="0.25">
      <c r="A35" s="83"/>
      <c r="B35" s="88" t="s">
        <v>115</v>
      </c>
      <c r="C35" s="89"/>
    </row>
    <row r="36" spans="1:3" x14ac:dyDescent="0.25">
      <c r="A36" s="83"/>
      <c r="B36" s="37" t="s">
        <v>116</v>
      </c>
      <c r="C36" s="33">
        <v>1</v>
      </c>
    </row>
    <row r="37" spans="1:3" x14ac:dyDescent="0.25">
      <c r="A37" s="83"/>
      <c r="B37" s="37" t="s">
        <v>55</v>
      </c>
      <c r="C37" s="34">
        <v>0</v>
      </c>
    </row>
    <row r="38" spans="1:3" x14ac:dyDescent="0.25">
      <c r="A38" s="83"/>
      <c r="B38" s="37" t="s">
        <v>117</v>
      </c>
      <c r="C38" s="33">
        <v>1</v>
      </c>
    </row>
    <row r="39" spans="1:3" x14ac:dyDescent="0.25">
      <c r="A39" s="24" t="s">
        <v>118</v>
      </c>
      <c r="B39" s="96">
        <f>IFERROR(B20*(VLOOKUP(B18,E15:F17,2,0)),16666)</f>
        <v>134113475.39999999</v>
      </c>
      <c r="C39" s="96"/>
    </row>
    <row r="40" spans="1:3" ht="93" customHeight="1" x14ac:dyDescent="0.25">
      <c r="A40" s="36" t="s">
        <v>119</v>
      </c>
      <c r="B40" s="97" t="s">
        <v>176</v>
      </c>
      <c r="C40" s="98"/>
    </row>
    <row r="41" spans="1:3" ht="211.5" customHeight="1" x14ac:dyDescent="0.25">
      <c r="A41" s="36" t="s">
        <v>120</v>
      </c>
      <c r="B41" s="94" t="s">
        <v>171</v>
      </c>
      <c r="C41" s="95"/>
    </row>
    <row r="42" spans="1:3" ht="26.1" customHeight="1" x14ac:dyDescent="0.25">
      <c r="A42" s="43" t="s">
        <v>121</v>
      </c>
      <c r="B42" s="43"/>
      <c r="C42" s="43"/>
    </row>
    <row r="43" spans="1:3" x14ac:dyDescent="0.25">
      <c r="A43" s="42" t="s">
        <v>122</v>
      </c>
      <c r="B43" s="92" t="s">
        <v>61</v>
      </c>
      <c r="C43" s="92"/>
    </row>
    <row r="44" spans="1:3" ht="41.1" customHeight="1" x14ac:dyDescent="0.25">
      <c r="A44" s="42" t="s">
        <v>123</v>
      </c>
      <c r="B44" s="93" t="s">
        <v>175</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2" t="s">
        <v>124</v>
      </c>
      <c r="B1" s="62"/>
      <c r="C1" s="62"/>
    </row>
    <row r="2" spans="1:3" x14ac:dyDescent="0.25">
      <c r="A2" s="20" t="s">
        <v>48</v>
      </c>
      <c r="B2" s="63" t="str">
        <f>'AUTOS NOTA 324'!B2:C2</f>
        <v>078240663-APJ32165</v>
      </c>
      <c r="C2" s="64"/>
    </row>
    <row r="3" spans="1:3" x14ac:dyDescent="0.25">
      <c r="A3" s="5" t="s">
        <v>1</v>
      </c>
      <c r="B3" s="48" t="str">
        <f>'AUTOS  NOTA 322'!B2:C2</f>
        <v>73001-31-03-005-2022-00053-00</v>
      </c>
      <c r="C3" s="48"/>
    </row>
    <row r="4" spans="1:3" x14ac:dyDescent="0.25">
      <c r="A4" s="5" t="s">
        <v>3</v>
      </c>
      <c r="B4" s="48" t="str">
        <f>'AUTOS  NOTA 322'!B3:C3</f>
        <v>JUZGADO 05 CIVIL DEL CIRCUITO DE IBAGUÉ</v>
      </c>
      <c r="C4" s="48"/>
    </row>
    <row r="5" spans="1:3" x14ac:dyDescent="0.25">
      <c r="A5" s="5" t="s">
        <v>5</v>
      </c>
      <c r="B5" s="48" t="str">
        <f>'AUTOS  NOTA 322'!B4:C4</f>
        <v>FREDDY ALEXANDER ORDOÑEZ SALAMANCA
POSTOBÓN S.A. 
ALLIANZ SEGUROS S.A.</v>
      </c>
      <c r="C5" s="48"/>
    </row>
    <row r="6" spans="1:3" ht="15" customHeight="1" x14ac:dyDescent="0.25">
      <c r="A6" s="5" t="s">
        <v>7</v>
      </c>
      <c r="B6" s="48" t="str">
        <f>'AUTOS  NOTA 322'!B5:C5</f>
        <v>MARÍA STELLA FLÓREZ LÓPEZ (Cónyuge 21/09/1981)
ASHLY LORAINE ROMERO FLÓREZ (Hija 10/01/2014)
LAURA NATALY ROMERO FLÓREZ (HIJA 23/03/2009)
MARÍA ALEJANDRA ROMERO POLANÍA (Hija 20/02/2006)</v>
      </c>
      <c r="C6" s="48"/>
    </row>
    <row r="7" spans="1:3" ht="15" customHeight="1" x14ac:dyDescent="0.25">
      <c r="A7" s="5" t="s">
        <v>9</v>
      </c>
      <c r="B7" s="48" t="str">
        <f>'AUTOS  NOTA 322'!B6:C6</f>
        <v>DEMANDA DIRECTA</v>
      </c>
      <c r="C7" s="48"/>
    </row>
    <row r="8" spans="1:3" ht="15" customHeight="1" x14ac:dyDescent="0.25">
      <c r="A8" s="31" t="s">
        <v>50</v>
      </c>
      <c r="B8" s="48" t="str">
        <f>'AUTOS  NOTA 322'!B7:C8</f>
        <v>JORGE ELIECER ROMERO PEÑATA</v>
      </c>
      <c r="C8" s="48"/>
    </row>
    <row r="9" spans="1:3" ht="18.95" customHeight="1" x14ac:dyDescent="0.25">
      <c r="A9" s="5" t="s">
        <v>125</v>
      </c>
      <c r="B9" s="48"/>
      <c r="C9" s="48"/>
    </row>
    <row r="10" spans="1:3" x14ac:dyDescent="0.25">
      <c r="A10" s="7" t="s">
        <v>109</v>
      </c>
      <c r="B10" s="105">
        <f>'AUTOS NOTA 324'!B20:C20</f>
        <v>447044918</v>
      </c>
      <c r="C10" s="105"/>
    </row>
    <row r="11" spans="1:3" x14ac:dyDescent="0.25">
      <c r="A11" s="7" t="s">
        <v>126</v>
      </c>
      <c r="B11" s="106">
        <f>'AUTOS NOTA 324'!B39:C39</f>
        <v>134113475.39999999</v>
      </c>
      <c r="C11" s="48"/>
    </row>
    <row r="12" spans="1:3" ht="30" x14ac:dyDescent="0.25">
      <c r="A12" s="7" t="s">
        <v>127</v>
      </c>
      <c r="B12" s="103"/>
      <c r="C12" s="104"/>
    </row>
    <row r="13" spans="1:3" ht="45" x14ac:dyDescent="0.25">
      <c r="A13" s="5" t="s">
        <v>128</v>
      </c>
      <c r="B13" s="48"/>
      <c r="C13" s="48"/>
    </row>
    <row r="14" spans="1:3" ht="45" x14ac:dyDescent="0.25">
      <c r="A14" s="5" t="s">
        <v>129</v>
      </c>
      <c r="B14" s="48"/>
      <c r="C14" s="48"/>
    </row>
    <row r="15" spans="1:3" x14ac:dyDescent="0.25">
      <c r="A15" s="5" t="s">
        <v>130</v>
      </c>
      <c r="B15" s="6"/>
      <c r="C15" s="6"/>
    </row>
    <row r="16" spans="1:3" x14ac:dyDescent="0.25">
      <c r="A16" s="7" t="s">
        <v>131</v>
      </c>
      <c r="B16" s="48"/>
      <c r="C16" s="48"/>
    </row>
    <row r="17" spans="1:3" x14ac:dyDescent="0.25">
      <c r="A17" s="6" t="s">
        <v>132</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56</v>
      </c>
      <c r="B1" t="s">
        <v>61</v>
      </c>
      <c r="C1" s="9" t="s">
        <v>63</v>
      </c>
      <c r="D1" s="9" t="s">
        <v>133</v>
      </c>
      <c r="E1" s="3" t="s">
        <v>70</v>
      </c>
      <c r="F1" s="2" t="s">
        <v>103</v>
      </c>
      <c r="G1" s="4">
        <v>0</v>
      </c>
      <c r="H1" t="s">
        <v>26</v>
      </c>
      <c r="I1" t="s">
        <v>134</v>
      </c>
      <c r="K1" t="s">
        <v>135</v>
      </c>
      <c r="L1" s="30" t="s">
        <v>136</v>
      </c>
      <c r="M1" t="s">
        <v>57</v>
      </c>
      <c r="N1" t="s">
        <v>103</v>
      </c>
      <c r="O1" t="s">
        <v>137</v>
      </c>
    </row>
    <row r="2" spans="1:15" x14ac:dyDescent="0.25">
      <c r="A2" t="s">
        <v>57</v>
      </c>
      <c r="B2" t="s">
        <v>68</v>
      </c>
      <c r="C2" t="s">
        <v>138</v>
      </c>
      <c r="D2" s="2" t="s">
        <v>139</v>
      </c>
      <c r="E2" s="1" t="s">
        <v>140</v>
      </c>
      <c r="F2" s="2" t="s">
        <v>141</v>
      </c>
      <c r="G2" s="4">
        <v>0.7</v>
      </c>
      <c r="H2" t="s">
        <v>142</v>
      </c>
      <c r="I2" t="s">
        <v>143</v>
      </c>
      <c r="K2" t="s">
        <v>10</v>
      </c>
      <c r="L2" s="30" t="s">
        <v>144</v>
      </c>
      <c r="M2" t="s">
        <v>145</v>
      </c>
      <c r="N2" t="s">
        <v>105</v>
      </c>
      <c r="O2" t="s">
        <v>68</v>
      </c>
    </row>
    <row r="3" spans="1:15" x14ac:dyDescent="0.25">
      <c r="A3" t="s">
        <v>145</v>
      </c>
      <c r="C3" t="s">
        <v>146</v>
      </c>
      <c r="D3" s="2" t="s">
        <v>147</v>
      </c>
      <c r="E3" s="1" t="s">
        <v>148</v>
      </c>
      <c r="F3" s="2" t="s">
        <v>105</v>
      </c>
      <c r="G3" s="4">
        <v>0.3</v>
      </c>
      <c r="H3" t="s">
        <v>27</v>
      </c>
      <c r="I3" t="s">
        <v>149</v>
      </c>
      <c r="L3" s="30" t="s">
        <v>12</v>
      </c>
      <c r="M3" t="s">
        <v>150</v>
      </c>
      <c r="N3" t="s">
        <v>141</v>
      </c>
    </row>
    <row r="4" spans="1:15" x14ac:dyDescent="0.25">
      <c r="A4" t="s">
        <v>150</v>
      </c>
      <c r="C4" t="s">
        <v>151</v>
      </c>
      <c r="E4" s="1" t="s">
        <v>71</v>
      </c>
      <c r="H4" t="s">
        <v>152</v>
      </c>
      <c r="I4" t="s">
        <v>32</v>
      </c>
      <c r="L4" t="s">
        <v>153</v>
      </c>
    </row>
    <row r="5" spans="1:15" x14ac:dyDescent="0.25">
      <c r="A5" t="s">
        <v>154</v>
      </c>
      <c r="E5" s="1" t="s">
        <v>155</v>
      </c>
      <c r="H5" t="s">
        <v>156</v>
      </c>
      <c r="I5" t="s">
        <v>157</v>
      </c>
      <c r="L5" s="30" t="s">
        <v>158</v>
      </c>
    </row>
    <row r="6" spans="1:15" x14ac:dyDescent="0.25">
      <c r="E6" s="1" t="s">
        <v>159</v>
      </c>
      <c r="I6" t="s">
        <v>160</v>
      </c>
      <c r="L6" s="30" t="s">
        <v>161</v>
      </c>
    </row>
    <row r="7" spans="1:15" x14ac:dyDescent="0.25">
      <c r="E7" s="1" t="s">
        <v>162</v>
      </c>
      <c r="I7" t="s">
        <v>163</v>
      </c>
      <c r="L7" s="30" t="s">
        <v>164</v>
      </c>
    </row>
    <row r="8" spans="1:15" x14ac:dyDescent="0.25">
      <c r="E8" s="1" t="s">
        <v>165</v>
      </c>
      <c r="L8" s="30" t="s">
        <v>112</v>
      </c>
    </row>
    <row r="9" spans="1:15" x14ac:dyDescent="0.25">
      <c r="L9" s="30" t="s">
        <v>166</v>
      </c>
    </row>
    <row r="10" spans="1:15" x14ac:dyDescent="0.25">
      <c r="L10" s="30" t="s">
        <v>167</v>
      </c>
    </row>
    <row r="11" spans="1:15" x14ac:dyDescent="0.25">
      <c r="L11" s="30" t="s">
        <v>168</v>
      </c>
    </row>
    <row r="12" spans="1:15" x14ac:dyDescent="0.25">
      <c r="L12" s="30" t="s">
        <v>169</v>
      </c>
    </row>
    <row r="13" spans="1:15" x14ac:dyDescent="0.25">
      <c r="L13" s="30" t="s">
        <v>170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0" ma:contentTypeDescription="Crear nuevo documento." ma:contentTypeScope="" ma:versionID="2dc80d184e77f5331d2429e6b302096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04789d3b47fafe9ae76d70be2755e1b7"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19D7221-550A-40B0-AA38-36BF2EC0F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2024-01-17T15:57:25Z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