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afc4810c17523101/Escritorio/GHA/ALLIANZ/SUPERFINANCIERA/2023-4941 - FABIAN CASTRO Vs. ALLIANZ/"/>
    </mc:Choice>
  </mc:AlternateContent>
  <xr:revisionPtr revIDLastSave="30" documentId="13_ncr:1_{F93A3670-EBE8-4576-ABF4-33BF078227C1}" xr6:coauthVersionLast="47" xr6:coauthVersionMax="47" xr10:uidLastSave="{6FD73867-4469-4EAA-9955-A06BA5010EE1}"/>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<sst xmlns="http://schemas.openxmlformats.org/spreadsheetml/2006/main" count="239" uniqueCount="172">
  <si>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</si>
  <si>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</si>
  <si>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</si>
  <si>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</si>
  <si>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</si>
  <si>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</si>
  <si>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</si>
  <si>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</si>
  <si>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</si>
  <si>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</si>
  <si>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</si>
  <si>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</si>
  <si>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</si>
  <si>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</si>
  <si>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</si>
  <si>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</si>
  <si>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</si>
  <si>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</si>
  <si>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</si>
  <si>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</si>
  <si>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</si>
  <si>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</si>
  <si>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</si>
  <si>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</si>
  <si>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</si>
  <si>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</si>
  <si>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</si>
  <si>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</si>
  <si>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</si>
  <si>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</si>
  <si>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</si>
  <si>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</si>
  <si>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</si>
  <si>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</si>
  <si>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</si>
  <si>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</si>
  <si>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</si>
  <si>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</si>
  <si>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</si>
  <si>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</si>
  <si>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</si>
  <si>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</si>
  <si>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</si>
  <si>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</si>
  <si>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</si>
  <si>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</si>
  <si>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</si>
  <si>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</si>
  <si>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</si>
  <si>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</si>
  <si>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</si>
  <si>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</si>
  <si>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</si>
  <si>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</si>
  <si>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</si>
  <si>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</si>
  <si>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</si>
  <si>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</si>
  <si>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</si>
  <si>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</si>
  <si>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</si>
  <si>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</si>
  <si>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</si>
  <si>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</si>
  <si>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</si>
  <si>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</si>
  <si>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</si>
  <si>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</si>
  <si>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</si>
  <si>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</si>
  <si>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</si>
  <si>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</si>
  <si>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</si>
  <si>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</si>
  <si>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</si>
  <si>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</si>
  <si>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</si>
  <si>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</si>
  <si>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</si>
  <si>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</si>
  <si>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</si>
  <si>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</si>
  <si>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</si>
  <si>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</si>
  <si>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</si>
  <si>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</si>
  <si>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</si>
  <si>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</si>
  <si>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</si>
  <si>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</si>
  <si>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</si>
  <si>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</si>
  <si>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</si>
  <si>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</si>
  <si>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</si>
  <si>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</si>
  <si>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</si>
  <si>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</si>
  <si>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</si>
  <si>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</si>
  <si>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</si>
  <si>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</si>
  <si>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</si>
  <si>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</si>
  <si>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</si>
  <si>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</si>
  <si>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</si>
  <si>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</si>
  <si>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</si>
  <si>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</si>
  <si>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</si>
  <si>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</si>
  <si>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</si>
  <si>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</si>
  <si>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</si>
  <si>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</si>
  <si>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</si>
  <si>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</si>
  <si>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</si>
  <si>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</si>
  <si>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</si>
  <si>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</si>
  <si>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</si>
  <si>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</si>
  <si>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</si>
  <si>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</si>
  <si>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</si>
  <si>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</si>
  <si>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</si>
  <si>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</si>
  <si>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</si>
  <si>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</si>
  <si>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</si>
  <si>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</si>
  <si>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</si>
  <si>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</si>
  <si>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</si>
  <si>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</si>
  <si>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</si>
  <si>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</si>
  <si>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</si>
  <si>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</si>
  <si>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</si>
  <si>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</si>
  <si>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</si>
  <si>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</si>
  <si>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</si>
  <si>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</si>
  <si>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</si>
  <si>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</si>
  <si>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</si>
  <si>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</si>
  <si>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</si>
  <si>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</si>
  <si>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</si>
  <si>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</si>
  <si>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SUPERINTENDENCIA FINANCIERA DE COLOMBIA</t>
  </si>
  <si>
    <t>ALLIANZ SEGUROS S.A.</t>
  </si>
  <si>
    <t>FABIAN MAURICIO CASTRO CORTES</t>
  </si>
  <si>
    <t>N/A</t>
  </si>
  <si>
    <t>DESCONOCIDO</t>
  </si>
  <si>
    <t>1. Indica el demandante que el día 14 de agosto de 2022 estuvo involucrado en el siniestro vial número 117386902, presentando daños en el parachoques delantero, capó, rejilla, sistema de luces delantero, sensores de parqueo delanteros y otras partes del vehículo de placas ELP837 (asegurado).
2. En consecuencia, de lo anterior, el actor fue citado por ALLIANZ SEGUROS S.A. en el taller aliado AUTOMOTOR.CO - TODOTIPO BOGOTA, para iniciar la reparación de los daños secundarios al siniestro mencionado.
3. Indica que el 18 de octubre de 2022 fue citado para recibir el vehículo en el taller, en donde se le informó que, durante el lavado previo a la entrega del vehículo, uno de los funcionarios generó múltiples rayones en los dos panorámicos, por lo que ambos vidrios serían reemplazados por dos panorámicos nuevos junto con las películas de seguridad respectivas.
4. Aduce el demandante que a la fecha no se ha efectuado el cambio de los panorámicos pese a los reiterados requerimientos efectuados a la Compañía Aseguradora.
5. Las pretensiones ascienden a la suma de $18.671.100, de acuerdo con lo expuesto en el escrito de la demanda.</t>
  </si>
  <si>
    <t>ELP837</t>
  </si>
  <si>
    <t>DAÑOS MATERIALES AL VEHICULO ASEGURADO EN EL TALLER DESIGNADO</t>
  </si>
  <si>
    <t>2023108571  expediente  2023-4941</t>
  </si>
  <si>
    <t>01/09/2021 hasta las 24:00 horas del 31/08/2022</t>
  </si>
  <si>
    <t>Intereses de mora</t>
  </si>
  <si>
    <t>EXCEPCIONES DE FONDO FRENTE A LA DEMANDA:
1. INEXISTENCIA DE OBLIGACIÓN DE ALLIANZ POR CUANTO LOS VIDRIOS PANORÁMICOS RECLAMADOS POR EL DEMANDANTE SE ENCUENTRAN LISTOS PARA SER INSTALADOS A DOMICILIO.
2. INEXISTENCIA DE RESPONSABILIDAD DE ALLIANZ SEGUROS S.A. EN LOS TIEMPOS DE ENTREGA, AL ESTAR ANTE UN EVENTO DE FUERZA MAYOR. 
3. INEXISTENCIA DE RESPONSABILIDAD DE ALLIANZ SEGUROS S.A. POR TRATARSE DEL HECHO DE UN TERCERO. 
4. IMPOSIBILIDAD DE RECONOCER LAS SUMAS ESTABLECIDAS EN LA COTIZACIÓN APORTADA CON LA DEMANDA, DEBIDO A QUE LOS VIDRIOS PANORÁMICOS SE ENCUENTRAN LISTOS PARA SER INSTALADOS EN EL VEHÍCULO, EN LA DIRECCIÓN QUE INDIQUE EL DEMANDANTE. 
5. IMPROCEDENCIA DEL RECONOCIMIENTO DE LA SUMA DE $12.447.400 POR CONCEPTO DE “PELÍCULAS DE SEGURIDAD, TIEMPO DE ESPERA, RIESGOS VIALES”.
6. EN CASO DE NO ACEPTAR LA INSTALACIÓN DE LOS VIDRIOS, EL DEMANDANTE INCURRIRÍA EN MORA CREDITORA.
7. RIESGOS EXPRESAMENTE EXCLUIDOS EN LA PÓLIZA DE SEGURO DE AUTOMÓVILES INDIVIDUAL LIVIANOS PARTICULARES No. 022322761 / 0.
8. CARÁCTER MERAMENTE INDEMNIZATORIO DE LOS CONTRATOS DE SEGURO.
9. ENRIQUECIMIENTO SIN JUSTA CAUSA.
10. INEXISTENCIA DE RESPONSABILIDAD DE ALLIANZ SEGUROS S.A. POR CUMPLIMIENTO EN SUS DEBERES DE DILIGENCIA EN EL PROCESO DE REPARACIÓN DEL VEHÍCULO.
11. EN CUALQUIER CASO, DE NINGUNA FORMA SE PODRÁ EXCEDER EL LÍMITE DEL VALOR ASEGURADO EN LA PÓLIZA No. 022322761 / 0.
12. GENERICA O INNOMINADA Y OTRAS</t>
  </si>
  <si>
    <t>SINIESTRO 117386902 - LEGIS APJ32070</t>
  </si>
  <si>
    <t>La contingencia en este caso se califica como PROBABLE por las siguientes razones:
Lo primero que debe tomarse en consideración es que la Póliza de Seguro de Automóviles Individual Livianos Particulares No. 022322761 / 0, cuyo asegurado es el señor FABIAN MAURICIO CASTRO CORTES, presta cobertura temporal y material, de conformidad con los hechos y pretensiones expuestas en el líbelo de la demanda. Frente a la cobertura temporal, debe señalarse que, la ocurrencia del daño en los vidrios panoramicos tuvo lugar entre los meses de septiembre y octubre de 2022 mientras el vehículo se encontraba en reparación, es decir, ocurrió dentro de la vigencia de la póliza comprendida desde el día 01 de septiembre de 2022 hasta el día 31 de agosto de 2023. Aunado a ello, presta cobertura material en tanto ampara los daños por menor cuantía del vehículo de placas ELP837. 
Por otro lado, frente a la obligación indemnizatoria de ALLIANZ SEGUROS S.A. debe decirse que la única obligación por la que puede ser condenada la Compañía en este punto, es por intereses de mora. Lo anterior por cuanto, si bien se efectuaron afectaciones a los vidrios panorámicos del vehículo mientras este se encontraba en el taller designado por la Compañía Aseguradora, el retraso en la reparación se debió a las demoras en la logística de importación de los vidrios panorámicos, circunstancia ajena a la voluntad de la Aseguradora, no obstante, lo cierto es que, existe una relación de causalidad entre el retraso y las conductas del taller asignado, como quiera que, los daños se produjeron entre septiembre y octubre de 2022, sin que a la fecha se haya efectuado el cambio de los vidrios. Por lo tanto, es claro que, aunque la Compañía no podrá ser condenada al pago de las pretensiones, en la medida que los vidrios panorámicos ya se encuentran disponibles para ser instalados, lo cierto es que si es probable que sea condenada por los intereses moratorios.
Todo lo anterior sin perjuicio del carácter contingente del proceso.</t>
  </si>
  <si>
    <t>Daño emergente</t>
  </si>
  <si>
    <t>En el presente caso se estima la liquidación objetiva de las pretensiones por un monto total por $1.963.163.
1. Daño Emergente: No se reconocerá suma alguna por este concepto, por cuanto el demandante solicita se reconozca la suma de $ 6.223.700 en virtud de los daños ocasionados a los vidrios panorámicos y por otra parte solicita se reconozca la suma de $12.447.400 concerniente a las películas de seguridad y los gastos en que debió incurrir por concepto de asesoría jurídica, sin embargo, sobre la primera solicitud debe decirse que dicho valor se basa únicamente en una cotización, sin perjuicio de que los vidrios panorámicos ya se encuentran disponibles para ser instalados por parte del taller designado por la Compañía Aseguradora y respecto de la segunda,  el demandante no aporta factura o documento equivalente donde se demuestre que en efecto incurrió en dichos gastos, razón por la cual no se reconocerá ninguna suma. Lo anterior en virtud de que, la Corte Suprema de Justicia, Sala de Casación Civil en Sentencia del 12 de junio de 2018 cuyo Magistrado Ponente fue el Doctor Luis Armando Tolosa Villabona señaló que, que el perjuicio reclamado debe ser cierto y concreto y no meramente hipotético o eventual, teniendo el reclamante la carga de su demostración, por lo que, no será procedente reconocer suma alguna por este concepto.
2. Intereses moratorios: Se reconocerá la suma de $1.963.163 por concepto de intereses moratorios. Lo anterior teniendo como fecha inicial el día 18 de diciembre de 2022, es decir, un mes después de la presentación de la reclamación, hasta la fecha de presentación del presente informe. La suma sobre la cual se liquidan estos intereses moratorios es sobre el valor de los vidrios panorámicos. En este punto resulta necesario aclarar que, aunque este concepto no fue solicitado en las pretensiones, podrá ser reconocido en virtud de las facultades extra y ultra petita que la ley le otorgó a la Superintendencia Financiera de Colombia.
3. Deducible: Aunque en la Póliza si se contempla la suma de $950.000 por concepto de deducible, lo cierto es que el demandante ya costeó dicha suma en razón de las reparaciones efectuadas por el siniestro que dio lugar al ingreso del vehículo al taller.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</si>
</sst>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A22" sqref="A22:C2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5" t="s">
        <v>0</v>
      </c>
      <c r="B1" s="45"/>
      <c r="C1" s="45"/>
    </row>
    <row r="2" spans="1:3" ht="14.5" customHeight="1" x14ac:dyDescent="0.35">
      <c r="A2" s="5" t="s">
        <v>1</v>
      </c>
      <c r="B2" s="49" t="s">
        <v>164</v>
      </c>
      <c r="C2" s="50"/>
    </row>
    <row r="3" spans="1:3" ht="14.5" customHeight="1" x14ac:dyDescent="0.35">
      <c r="A3" s="5" t="s">
        <v>2</v>
      </c>
      <c r="B3" s="47" t="s">
        <v>156</v>
      </c>
      <c r="C3" s="48"/>
    </row>
    <row r="4" spans="1:3" ht="14.5" customHeight="1" x14ac:dyDescent="0.35">
      <c r="A4" s="5" t="s">
        <v>3</v>
      </c>
      <c r="B4" s="47" t="s">
        <v>157</v>
      </c>
      <c r="C4" s="48"/>
    </row>
    <row r="5" spans="1:3" ht="14.5" customHeight="1" x14ac:dyDescent="0.35">
      <c r="A5" s="5" t="s">
        <v>4</v>
      </c>
      <c r="B5" s="47" t="s">
        <v>158</v>
      </c>
      <c r="C5" s="48"/>
    </row>
    <row r="6" spans="1:3" ht="14.5" customHeight="1" x14ac:dyDescent="0.35">
      <c r="A6" s="5" t="s">
        <v>5</v>
      </c>
      <c r="B6" s="52" t="s">
        <v>122</v>
      </c>
      <c r="C6" s="52"/>
    </row>
    <row r="7" spans="1:3" ht="14.5" customHeight="1" x14ac:dyDescent="0.35">
      <c r="A7" s="27" t="s">
        <v>6</v>
      </c>
      <c r="B7" s="47" t="s">
        <v>128</v>
      </c>
      <c r="C7" s="48"/>
    </row>
    <row r="8" spans="1:3" ht="14.5" customHeight="1" x14ac:dyDescent="0.35">
      <c r="A8" s="28" t="s">
        <v>138</v>
      </c>
      <c r="B8" s="52" t="s">
        <v>163</v>
      </c>
      <c r="C8" s="52"/>
    </row>
    <row r="9" spans="1:3" ht="14.5" customHeight="1" x14ac:dyDescent="0.35">
      <c r="A9" s="28" t="s">
        <v>132</v>
      </c>
      <c r="B9" s="52" t="s">
        <v>159</v>
      </c>
      <c r="C9" s="52"/>
    </row>
    <row r="10" spans="1:3" ht="14.5" customHeight="1" x14ac:dyDescent="0.35">
      <c r="A10" s="28" t="s">
        <v>7</v>
      </c>
      <c r="B10" s="46" t="s">
        <v>159</v>
      </c>
      <c r="C10" s="46"/>
    </row>
    <row r="11" spans="1:3" ht="14.5" customHeight="1" x14ac:dyDescent="0.35">
      <c r="A11" s="29" t="s">
        <v>8</v>
      </c>
      <c r="B11" s="46" t="s">
        <v>159</v>
      </c>
      <c r="C11" s="46"/>
    </row>
    <row r="12" spans="1:3" ht="14.5" customHeight="1" x14ac:dyDescent="0.35">
      <c r="A12" s="5" t="s">
        <v>9</v>
      </c>
      <c r="B12" s="46" t="s">
        <v>159</v>
      </c>
      <c r="C12" s="46"/>
    </row>
    <row r="13" spans="1:3" ht="14.5" customHeight="1" x14ac:dyDescent="0.35">
      <c r="A13" s="5" t="s">
        <v>10</v>
      </c>
      <c r="B13" s="46" t="s">
        <v>159</v>
      </c>
      <c r="C13" s="46"/>
    </row>
    <row r="14" spans="1:3" ht="14.5" customHeight="1" x14ac:dyDescent="0.35">
      <c r="A14" s="5" t="s">
        <v>11</v>
      </c>
      <c r="B14" s="46" t="s">
        <v>159</v>
      </c>
      <c r="C14" s="46"/>
    </row>
    <row r="15" spans="1:3" ht="14.5" customHeight="1" x14ac:dyDescent="0.35">
      <c r="A15" s="5" t="s">
        <v>144</v>
      </c>
      <c r="B15" s="46" t="s">
        <v>159</v>
      </c>
      <c r="C15" s="46"/>
    </row>
    <row r="16" spans="1:3" ht="14.5" customHeight="1" x14ac:dyDescent="0.35">
      <c r="A16" s="5" t="s">
        <v>12</v>
      </c>
      <c r="B16" s="46" t="s">
        <v>159</v>
      </c>
      <c r="C16" s="46"/>
    </row>
    <row r="17" spans="1:3" ht="14.5" customHeight="1" x14ac:dyDescent="0.35">
      <c r="A17" s="5" t="s">
        <v>13</v>
      </c>
      <c r="B17" s="46" t="s">
        <v>159</v>
      </c>
      <c r="C17" s="46"/>
    </row>
    <row r="18" spans="1:3" ht="14.5" customHeight="1" x14ac:dyDescent="0.35">
      <c r="A18" s="5" t="s">
        <v>15</v>
      </c>
      <c r="B18" s="46" t="s">
        <v>159</v>
      </c>
      <c r="C18" s="46"/>
    </row>
    <row r="19" spans="1:3" ht="14.5" customHeight="1" x14ac:dyDescent="0.35">
      <c r="A19" s="5" t="s">
        <v>16</v>
      </c>
      <c r="B19" s="46" t="s">
        <v>159</v>
      </c>
      <c r="C19" s="46"/>
    </row>
    <row r="20" spans="1:3" ht="14.5" customHeight="1" x14ac:dyDescent="0.35">
      <c r="A20" s="5" t="s">
        <v>133</v>
      </c>
      <c r="B20" s="46" t="s">
        <v>159</v>
      </c>
      <c r="C20" s="46"/>
    </row>
    <row r="21" spans="1:3" ht="14.5" customHeight="1" x14ac:dyDescent="0.35">
      <c r="A21" s="5" t="s">
        <v>17</v>
      </c>
      <c r="B21" s="46" t="s">
        <v>159</v>
      </c>
      <c r="C21" s="46"/>
    </row>
    <row r="22" spans="1:3" ht="14.5" customHeight="1" x14ac:dyDescent="0.35">
      <c r="A22" s="28" t="s">
        <v>19</v>
      </c>
      <c r="B22" s="59">
        <v>44787</v>
      </c>
      <c r="C22" s="57"/>
    </row>
    <row r="23" spans="1:3" ht="14.5" customHeight="1" x14ac:dyDescent="0.35">
      <c r="A23" s="28" t="s">
        <v>20</v>
      </c>
      <c r="B23" s="58" t="s">
        <v>160</v>
      </c>
      <c r="C23" s="57"/>
    </row>
    <row r="24" spans="1:3" ht="14.5" customHeight="1" x14ac:dyDescent="0.35">
      <c r="A24" s="28" t="s">
        <v>21</v>
      </c>
      <c r="B24" s="58" t="s">
        <v>160</v>
      </c>
      <c r="C24" s="57"/>
    </row>
    <row r="25" spans="1:3" ht="14.5" customHeight="1" x14ac:dyDescent="0.35">
      <c r="A25" s="51" t="s">
        <v>146</v>
      </c>
      <c r="B25" s="57" t="s">
        <v>161</v>
      </c>
      <c r="C25" s="44"/>
    </row>
    <row r="26" spans="1:3" x14ac:dyDescent="0.35">
      <c r="A26" s="51"/>
      <c r="B26" s="44"/>
      <c r="C26" s="44"/>
    </row>
    <row r="27" spans="1:3" ht="100.5" customHeight="1" x14ac:dyDescent="0.35">
      <c r="A27" s="51"/>
      <c r="B27" s="44"/>
      <c r="C27" s="44"/>
    </row>
    <row r="28" spans="1:3" x14ac:dyDescent="0.35">
      <c r="A28" s="28" t="s">
        <v>23</v>
      </c>
      <c r="B28" s="44" t="s">
        <v>158</v>
      </c>
      <c r="C28" s="44"/>
    </row>
    <row r="29" spans="1:3" x14ac:dyDescent="0.35">
      <c r="A29" s="28" t="s">
        <v>24</v>
      </c>
      <c r="B29" s="54">
        <v>1026255913</v>
      </c>
      <c r="C29" s="44"/>
    </row>
    <row r="30" spans="1:3" x14ac:dyDescent="0.35">
      <c r="A30" s="28" t="s">
        <v>25</v>
      </c>
      <c r="B30" s="44" t="s">
        <v>162</v>
      </c>
      <c r="C30" s="44"/>
    </row>
    <row r="31" spans="1:3" x14ac:dyDescent="0.35">
      <c r="A31" s="28" t="s">
        <v>134</v>
      </c>
      <c r="B31" s="44">
        <v>22322761</v>
      </c>
      <c r="C31" s="44"/>
    </row>
    <row r="32" spans="1:3" x14ac:dyDescent="0.35">
      <c r="A32" s="28" t="s">
        <v>26</v>
      </c>
      <c r="B32" s="55">
        <v>45217</v>
      </c>
      <c r="C32" s="56"/>
    </row>
    <row r="33" spans="1:3" x14ac:dyDescent="0.35">
      <c r="A33" s="5" t="s">
        <v>27</v>
      </c>
      <c r="B33" s="53">
        <v>45211</v>
      </c>
      <c r="C33" s="53"/>
    </row>
    <row r="34" spans="1:3" ht="43.5" x14ac:dyDescent="0.35">
      <c r="A34" s="5" t="s">
        <v>135</v>
      </c>
      <c r="B34" s="53">
        <v>45230</v>
      </c>
      <c r="C34" s="52"/>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2" sqref="B2:C2"/>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9" t="s">
        <v>28</v>
      </c>
      <c r="B1" s="79"/>
      <c r="C1" s="79"/>
    </row>
    <row r="2" spans="1:3" ht="15.75" customHeight="1" x14ac:dyDescent="0.35">
      <c r="A2" s="20" t="s">
        <v>29</v>
      </c>
      <c r="B2" s="69" t="s">
        <v>168</v>
      </c>
      <c r="C2" s="70"/>
    </row>
    <row r="3" spans="1:3" s="2" customFormat="1" x14ac:dyDescent="0.35">
      <c r="A3" s="5" t="s">
        <v>1</v>
      </c>
      <c r="B3" s="52" t="str">
        <f>'AUTOS  NOTA 322'!B2:C2</f>
        <v>2023108571  expediente  2023-4941</v>
      </c>
      <c r="C3" s="52"/>
    </row>
    <row r="4" spans="1:3" s="2" customFormat="1" x14ac:dyDescent="0.35">
      <c r="A4" s="5" t="s">
        <v>2</v>
      </c>
      <c r="B4" s="52" t="str">
        <f>'AUTOS  NOTA 322'!B3:C3</f>
        <v>SUPERINTENDENCIA FINANCIERA DE COLOMBIA</v>
      </c>
      <c r="C4" s="52"/>
    </row>
    <row r="5" spans="1:3" s="2" customFormat="1" x14ac:dyDescent="0.35">
      <c r="A5" s="5" t="s">
        <v>3</v>
      </c>
      <c r="B5" s="52" t="str">
        <f>'AUTOS  NOTA 322'!B4:C4</f>
        <v>ALLIANZ SEGUROS S.A.</v>
      </c>
      <c r="C5" s="52"/>
    </row>
    <row r="6" spans="1:3" s="2" customFormat="1" x14ac:dyDescent="0.35">
      <c r="A6" s="5" t="s">
        <v>4</v>
      </c>
      <c r="B6" s="52" t="str">
        <f>'AUTOS  NOTA 322'!B5:C5</f>
        <v>FABIAN MAURICIO CASTRO CORTES</v>
      </c>
      <c r="C6" s="52"/>
    </row>
    <row r="7" spans="1:3" s="2" customFormat="1" x14ac:dyDescent="0.35">
      <c r="A7" s="5" t="s">
        <v>5</v>
      </c>
      <c r="B7" s="52" t="str">
        <f>'AUTOS  NOTA 322'!B6:C6</f>
        <v>DEMANDA DIRECTA</v>
      </c>
      <c r="C7" s="52"/>
    </row>
    <row r="8" spans="1:3" s="2" customFormat="1" x14ac:dyDescent="0.35">
      <c r="A8" s="31" t="s">
        <v>119</v>
      </c>
      <c r="B8" s="52" t="str">
        <f>'AUTOS  NOTA 322'!B7:C8</f>
        <v>DAÑOS MATERIALES AL VEHICULO ASEGURADO EN EL TALLER DESIGNADO</v>
      </c>
      <c r="C8" s="52"/>
    </row>
    <row r="9" spans="1:3" x14ac:dyDescent="0.35">
      <c r="A9" s="20" t="s">
        <v>30</v>
      </c>
      <c r="B9" s="52">
        <v>22322761</v>
      </c>
      <c r="C9" s="52"/>
    </row>
    <row r="10" spans="1:3" x14ac:dyDescent="0.35">
      <c r="A10" s="20" t="s">
        <v>22</v>
      </c>
      <c r="B10" s="52" t="s">
        <v>128</v>
      </c>
      <c r="C10" s="52"/>
    </row>
    <row r="11" spans="1:3" x14ac:dyDescent="0.35">
      <c r="A11" s="20" t="s">
        <v>31</v>
      </c>
      <c r="B11" s="62">
        <v>74900000</v>
      </c>
      <c r="C11" s="63"/>
    </row>
    <row r="12" spans="1:3" x14ac:dyDescent="0.35">
      <c r="A12" s="20" t="s">
        <v>137</v>
      </c>
      <c r="B12" s="62">
        <v>950000</v>
      </c>
      <c r="C12" s="63"/>
    </row>
    <row r="13" spans="1:3" x14ac:dyDescent="0.35">
      <c r="A13" s="20" t="s">
        <v>32</v>
      </c>
      <c r="B13" s="47" t="s">
        <v>94</v>
      </c>
      <c r="C13" s="48"/>
    </row>
    <row r="14" spans="1:3" x14ac:dyDescent="0.35">
      <c r="A14" s="20" t="s">
        <v>33</v>
      </c>
      <c r="B14" s="46" t="s">
        <v>165</v>
      </c>
      <c r="C14" s="52"/>
    </row>
    <row r="15" spans="1:3" x14ac:dyDescent="0.35">
      <c r="A15" s="20" t="s">
        <v>34</v>
      </c>
      <c r="B15" s="52" t="s">
        <v>35</v>
      </c>
      <c r="C15" s="52"/>
    </row>
    <row r="16" spans="1:3" x14ac:dyDescent="0.35">
      <c r="A16" s="20" t="s">
        <v>36</v>
      </c>
      <c r="B16" s="52" t="s">
        <v>35</v>
      </c>
      <c r="C16" s="52"/>
    </row>
    <row r="17" spans="1:3" x14ac:dyDescent="0.35">
      <c r="A17" s="66" t="s">
        <v>37</v>
      </c>
      <c r="B17" s="52" t="s">
        <v>38</v>
      </c>
      <c r="C17" s="52"/>
    </row>
    <row r="18" spans="1:3" x14ac:dyDescent="0.35">
      <c r="A18" s="67"/>
      <c r="B18" s="10" t="s">
        <v>39</v>
      </c>
      <c r="C18" s="10" t="s">
        <v>40</v>
      </c>
    </row>
    <row r="19" spans="1:3" x14ac:dyDescent="0.35">
      <c r="A19" s="67"/>
      <c r="B19" s="6"/>
      <c r="C19" s="6"/>
    </row>
    <row r="20" spans="1:3" x14ac:dyDescent="0.35">
      <c r="A20" s="67"/>
      <c r="B20" s="6"/>
      <c r="C20" s="6"/>
    </row>
    <row r="21" spans="1:3" x14ac:dyDescent="0.35">
      <c r="A21" s="68"/>
      <c r="B21" s="6"/>
      <c r="C21" s="6"/>
    </row>
    <row r="22" spans="1:3" x14ac:dyDescent="0.35">
      <c r="A22" s="20" t="s">
        <v>41</v>
      </c>
      <c r="B22" s="52"/>
      <c r="C22" s="52"/>
    </row>
    <row r="23" spans="1:3" x14ac:dyDescent="0.35">
      <c r="A23" s="20" t="s">
        <v>42</v>
      </c>
      <c r="B23" s="69"/>
      <c r="C23" s="70"/>
    </row>
    <row r="24" spans="1:3" x14ac:dyDescent="0.35">
      <c r="A24" s="20" t="s">
        <v>43</v>
      </c>
      <c r="B24" s="52" t="s">
        <v>102</v>
      </c>
      <c r="C24" s="52"/>
    </row>
    <row r="25" spans="1:3" x14ac:dyDescent="0.35">
      <c r="A25" s="20" t="s">
        <v>44</v>
      </c>
      <c r="B25" s="52" t="s">
        <v>45</v>
      </c>
      <c r="C25" s="52"/>
    </row>
    <row r="26" spans="1:3" x14ac:dyDescent="0.35">
      <c r="A26" s="20" t="s">
        <v>46</v>
      </c>
      <c r="B26" s="52"/>
      <c r="C26" s="52"/>
    </row>
    <row r="27" spans="1:3" x14ac:dyDescent="0.35">
      <c r="A27" s="19" t="s">
        <v>47</v>
      </c>
      <c r="B27" s="52"/>
      <c r="C27" s="52"/>
    </row>
    <row r="28" spans="1:3" x14ac:dyDescent="0.35">
      <c r="A28" s="71" t="s">
        <v>48</v>
      </c>
      <c r="B28" s="71"/>
      <c r="C28" s="71"/>
    </row>
    <row r="29" spans="1:3" x14ac:dyDescent="0.35">
      <c r="A29" s="64" t="s">
        <v>49</v>
      </c>
      <c r="B29" s="65"/>
      <c r="C29" s="11"/>
    </row>
    <row r="30" spans="1:3" x14ac:dyDescent="0.35">
      <c r="A30" s="64" t="s">
        <v>50</v>
      </c>
      <c r="B30" s="65"/>
      <c r="C30" s="11"/>
    </row>
    <row r="31" spans="1:3" x14ac:dyDescent="0.35">
      <c r="A31" s="64" t="s">
        <v>51</v>
      </c>
      <c r="B31" s="65"/>
      <c r="C31" s="12"/>
    </row>
    <row r="32" spans="1:3" x14ac:dyDescent="0.35">
      <c r="A32" s="64" t="s">
        <v>52</v>
      </c>
      <c r="B32" s="65"/>
      <c r="C32" s="11"/>
    </row>
    <row r="33" spans="1:3" x14ac:dyDescent="0.35">
      <c r="A33" s="64" t="s">
        <v>53</v>
      </c>
      <c r="B33" s="65"/>
      <c r="C33" s="11"/>
    </row>
    <row r="34" spans="1:3" x14ac:dyDescent="0.35">
      <c r="A34" s="64" t="s">
        <v>54</v>
      </c>
      <c r="B34" s="65"/>
      <c r="C34" s="13"/>
    </row>
    <row r="35" spans="1:3" x14ac:dyDescent="0.35">
      <c r="A35" s="60" t="s">
        <v>55</v>
      </c>
      <c r="B35" s="61"/>
      <c r="C35" s="14"/>
    </row>
    <row r="36" spans="1:3" x14ac:dyDescent="0.35">
      <c r="A36" s="60" t="s">
        <v>56</v>
      </c>
      <c r="B36" s="61"/>
      <c r="C36" s="15"/>
    </row>
    <row r="37" spans="1:3" x14ac:dyDescent="0.35">
      <c r="A37" s="72" t="s">
        <v>57</v>
      </c>
      <c r="B37" s="73"/>
      <c r="C37" s="15"/>
    </row>
    <row r="38" spans="1:3" x14ac:dyDescent="0.35">
      <c r="A38" s="74"/>
      <c r="B38" s="75"/>
      <c r="C38" s="15"/>
    </row>
    <row r="39" spans="1:3" x14ac:dyDescent="0.35">
      <c r="A39" s="76"/>
      <c r="B39" s="77"/>
      <c r="C39" s="15"/>
    </row>
    <row r="40" spans="1:3" x14ac:dyDescent="0.35">
      <c r="A40" s="78" t="s">
        <v>58</v>
      </c>
      <c r="B40" s="78"/>
      <c r="C40" s="78"/>
    </row>
    <row r="41" spans="1:3" x14ac:dyDescent="0.35">
      <c r="A41" s="17" t="s">
        <v>59</v>
      </c>
      <c r="B41" s="18"/>
      <c r="C41" s="15"/>
    </row>
    <row r="42" spans="1:3" x14ac:dyDescent="0.35">
      <c r="A42" s="60" t="s">
        <v>60</v>
      </c>
      <c r="B42" s="61"/>
      <c r="C42" s="15"/>
    </row>
    <row r="43" spans="1:3" x14ac:dyDescent="0.35">
      <c r="A43" s="60" t="s">
        <v>61</v>
      </c>
      <c r="B43" s="61"/>
      <c r="C43" s="15"/>
    </row>
    <row r="44" spans="1:3" x14ac:dyDescent="0.35">
      <c r="A44" s="17" t="s">
        <v>62</v>
      </c>
      <c r="B44" s="18"/>
      <c r="C44" s="15"/>
    </row>
    <row r="45" spans="1:3" x14ac:dyDescent="0.35">
      <c r="A45" s="17" t="s">
        <v>63</v>
      </c>
      <c r="B45" s="18"/>
      <c r="C45" s="15"/>
    </row>
    <row r="46" spans="1:3" x14ac:dyDescent="0.35">
      <c r="A46" s="60" t="s">
        <v>64</v>
      </c>
      <c r="B46" s="61"/>
      <c r="C46" s="15"/>
    </row>
    <row r="47" spans="1:3" x14ac:dyDescent="0.35">
      <c r="A47" s="17" t="s">
        <v>65</v>
      </c>
      <c r="B47" s="16"/>
      <c r="C47" s="15"/>
    </row>
    <row r="48" spans="1:3" x14ac:dyDescent="0.35">
      <c r="A48" s="60" t="s">
        <v>66</v>
      </c>
      <c r="B48" s="61"/>
      <c r="C48" s="15"/>
    </row>
    <row r="49" spans="1:3" x14ac:dyDescent="0.35">
      <c r="A49" s="60" t="s">
        <v>67</v>
      </c>
      <c r="B49" s="61"/>
      <c r="C49" s="15"/>
    </row>
    <row r="50" spans="1:3" x14ac:dyDescent="0.35">
      <c r="A50" s="60" t="s">
        <v>57</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1" zoomScale="115" zoomScaleNormal="115" workbookViewId="0">
      <selection activeCell="B40" sqref="B40:C40"/>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9" t="s">
        <v>68</v>
      </c>
      <c r="B1" s="79"/>
      <c r="C1" s="79"/>
    </row>
    <row r="2" spans="1:9" ht="15" customHeight="1" x14ac:dyDescent="0.35">
      <c r="A2" s="35" t="s">
        <v>29</v>
      </c>
      <c r="B2" s="83" t="str">
        <f>'AUTOS NOTA 321'!B2:C2</f>
        <v>SINIESTRO 117386902 - LEGIS APJ32070</v>
      </c>
      <c r="C2" s="84"/>
    </row>
    <row r="3" spans="1:9" x14ac:dyDescent="0.35">
      <c r="A3" s="36" t="s">
        <v>1</v>
      </c>
      <c r="B3" s="98" t="str">
        <f>'AUTOS  NOTA 322'!B2:C2</f>
        <v>2023108571  expediente  2023-4941</v>
      </c>
      <c r="C3" s="98"/>
    </row>
    <row r="4" spans="1:9" x14ac:dyDescent="0.35">
      <c r="A4" s="36" t="s">
        <v>2</v>
      </c>
      <c r="B4" s="98" t="str">
        <f>'AUTOS  NOTA 322'!B3:C3</f>
        <v>SUPERINTENDENCIA FINANCIERA DE COLOMBIA</v>
      </c>
      <c r="C4" s="98"/>
    </row>
    <row r="5" spans="1:9" x14ac:dyDescent="0.35">
      <c r="A5" s="36" t="s">
        <v>3</v>
      </c>
      <c r="B5" s="98" t="str">
        <f>'AUTOS  NOTA 322'!B4:C4</f>
        <v>ALLIANZ SEGUROS S.A.</v>
      </c>
      <c r="C5" s="98"/>
    </row>
    <row r="6" spans="1:9" ht="15" customHeight="1" x14ac:dyDescent="0.35">
      <c r="A6" s="36" t="s">
        <v>4</v>
      </c>
      <c r="B6" s="98" t="str">
        <f>'AUTOS  NOTA 322'!B5:C5</f>
        <v>FABIAN MAURICIO CASTRO CORTES</v>
      </c>
      <c r="C6" s="98"/>
    </row>
    <row r="7" spans="1:9" x14ac:dyDescent="0.35">
      <c r="A7" s="36" t="s">
        <v>5</v>
      </c>
      <c r="B7" s="98" t="str">
        <f>'AUTOS  NOTA 322'!B6:C6</f>
        <v>DEMANDA DIRECTA</v>
      </c>
      <c r="C7" s="98"/>
    </row>
    <row r="8" spans="1:9" x14ac:dyDescent="0.35">
      <c r="A8" s="38" t="s">
        <v>119</v>
      </c>
      <c r="B8" s="98" t="str">
        <f>'AUTOS  NOTA 322'!B7:C8</f>
        <v>DAÑOS MATERIALES AL VEHICULO ASEGURADO EN EL TALLER DESIGNADO</v>
      </c>
      <c r="C8" s="98"/>
    </row>
    <row r="9" spans="1:9" ht="29" x14ac:dyDescent="0.35">
      <c r="A9" s="36" t="s">
        <v>69</v>
      </c>
      <c r="B9" s="96">
        <f>SUM(C11,C12,C14,C15,C17)</f>
        <v>18671100</v>
      </c>
      <c r="C9" s="97"/>
    </row>
    <row r="10" spans="1:9" x14ac:dyDescent="0.35">
      <c r="A10" s="99" t="s">
        <v>70</v>
      </c>
      <c r="B10" s="88" t="s">
        <v>71</v>
      </c>
      <c r="C10" s="89"/>
    </row>
    <row r="11" spans="1:9" x14ac:dyDescent="0.35">
      <c r="A11" s="99"/>
      <c r="B11" s="37" t="s">
        <v>72</v>
      </c>
      <c r="C11" s="32"/>
    </row>
    <row r="12" spans="1:9" x14ac:dyDescent="0.35">
      <c r="A12" s="99"/>
      <c r="B12" s="37" t="s">
        <v>170</v>
      </c>
      <c r="C12" s="32">
        <v>18671100</v>
      </c>
    </row>
    <row r="13" spans="1:9" x14ac:dyDescent="0.35">
      <c r="A13" s="99"/>
      <c r="B13" s="88" t="s">
        <v>74</v>
      </c>
      <c r="C13" s="89"/>
    </row>
    <row r="14" spans="1:9" x14ac:dyDescent="0.35">
      <c r="A14" s="99"/>
      <c r="B14" s="37" t="s">
        <v>116</v>
      </c>
      <c r="C14" s="40"/>
    </row>
    <row r="15" spans="1:9" x14ac:dyDescent="0.35">
      <c r="A15" s="99"/>
      <c r="B15" s="37" t="s">
        <v>117</v>
      </c>
      <c r="C15" s="40"/>
      <c r="E15" t="s">
        <v>75</v>
      </c>
      <c r="F15" s="22">
        <v>0.7</v>
      </c>
    </row>
    <row r="16" spans="1:9" x14ac:dyDescent="0.35">
      <c r="A16" s="99"/>
      <c r="B16" s="88" t="s">
        <v>76</v>
      </c>
      <c r="C16" s="89"/>
      <c r="E16" t="s">
        <v>77</v>
      </c>
      <c r="F16" s="23">
        <v>0.3</v>
      </c>
      <c r="I16" s="25"/>
    </row>
    <row r="17" spans="1:9" x14ac:dyDescent="0.35">
      <c r="A17" s="99"/>
      <c r="B17" s="37"/>
      <c r="C17" s="41"/>
      <c r="F17" s="26"/>
      <c r="I17" s="25"/>
    </row>
    <row r="18" spans="1:9" ht="23.25" customHeight="1" x14ac:dyDescent="0.35">
      <c r="A18" s="39" t="s">
        <v>78</v>
      </c>
      <c r="B18" s="83" t="s">
        <v>75</v>
      </c>
      <c r="C18" s="84"/>
    </row>
    <row r="19" spans="1:9" ht="58" x14ac:dyDescent="0.35">
      <c r="A19" s="36" t="s">
        <v>80</v>
      </c>
      <c r="B19" s="90" t="s">
        <v>169</v>
      </c>
      <c r="C19" s="91"/>
    </row>
    <row r="20" spans="1:9" ht="15" customHeight="1" x14ac:dyDescent="0.35">
      <c r="A20" s="21" t="s">
        <v>81</v>
      </c>
      <c r="B20" s="85">
        <f>((C22+C23+C25+C26+C30+C28+C32+C34+C29+C33)-C37)*C36*C38</f>
        <v>1963163</v>
      </c>
      <c r="C20" s="85"/>
    </row>
    <row r="21" spans="1:9" x14ac:dyDescent="0.35">
      <c r="A21" s="7" t="s">
        <v>82</v>
      </c>
      <c r="B21" s="92" t="s">
        <v>71</v>
      </c>
      <c r="C21" s="93"/>
    </row>
    <row r="22" spans="1:9" x14ac:dyDescent="0.35">
      <c r="A22" s="94"/>
      <c r="B22" s="37" t="s">
        <v>72</v>
      </c>
      <c r="C22" s="32">
        <v>0</v>
      </c>
    </row>
    <row r="23" spans="1:9" x14ac:dyDescent="0.35">
      <c r="A23" s="95"/>
      <c r="B23" s="37" t="s">
        <v>170</v>
      </c>
      <c r="C23" s="32">
        <v>0</v>
      </c>
    </row>
    <row r="24" spans="1:9" x14ac:dyDescent="0.35">
      <c r="A24" s="95"/>
      <c r="B24" s="88" t="s">
        <v>74</v>
      </c>
      <c r="C24" s="89"/>
    </row>
    <row r="25" spans="1:9" x14ac:dyDescent="0.35">
      <c r="A25" s="95"/>
      <c r="B25" s="37" t="s">
        <v>116</v>
      </c>
      <c r="C25" s="32">
        <v>0</v>
      </c>
    </row>
    <row r="26" spans="1:9" ht="29" customHeight="1" x14ac:dyDescent="0.35">
      <c r="A26" s="95"/>
      <c r="B26" s="37" t="s">
        <v>118</v>
      </c>
      <c r="C26" s="32">
        <v>0</v>
      </c>
    </row>
    <row r="27" spans="1:9" x14ac:dyDescent="0.35">
      <c r="A27" s="95"/>
      <c r="B27" s="88" t="s">
        <v>147</v>
      </c>
      <c r="C27" s="89"/>
    </row>
    <row r="28" spans="1:9" x14ac:dyDescent="0.35">
      <c r="A28" s="95"/>
      <c r="B28" s="37" t="s">
        <v>155</v>
      </c>
      <c r="C28" s="32">
        <v>0</v>
      </c>
    </row>
    <row r="29" spans="1:9" x14ac:dyDescent="0.35">
      <c r="A29" s="95"/>
      <c r="B29" s="37" t="s">
        <v>72</v>
      </c>
      <c r="C29" s="32">
        <v>0</v>
      </c>
    </row>
    <row r="30" spans="1:9" x14ac:dyDescent="0.35">
      <c r="A30" s="95"/>
      <c r="B30" s="37" t="s">
        <v>73</v>
      </c>
      <c r="C30" s="32">
        <v>0</v>
      </c>
    </row>
    <row r="31" spans="1:9" x14ac:dyDescent="0.35">
      <c r="A31" s="95"/>
      <c r="B31" s="88" t="s">
        <v>148</v>
      </c>
      <c r="C31" s="89"/>
    </row>
    <row r="32" spans="1:9" x14ac:dyDescent="0.35">
      <c r="A32" s="95"/>
      <c r="B32" s="37"/>
      <c r="C32" s="32"/>
    </row>
    <row r="33" spans="1:3" x14ac:dyDescent="0.35">
      <c r="A33" s="95"/>
      <c r="B33" s="37" t="s">
        <v>166</v>
      </c>
      <c r="C33" s="32">
        <v>1963163</v>
      </c>
    </row>
    <row r="34" spans="1:3" x14ac:dyDescent="0.35">
      <c r="A34" s="95"/>
      <c r="B34" s="37" t="s">
        <v>73</v>
      </c>
      <c r="C34" s="32">
        <v>0</v>
      </c>
    </row>
    <row r="35" spans="1:3" x14ac:dyDescent="0.35">
      <c r="A35" s="95"/>
      <c r="B35" s="88" t="s">
        <v>136</v>
      </c>
      <c r="C35" s="89"/>
    </row>
    <row r="36" spans="1:3" x14ac:dyDescent="0.35">
      <c r="A36" s="95"/>
      <c r="B36" s="37" t="s">
        <v>151</v>
      </c>
      <c r="C36" s="33">
        <v>1</v>
      </c>
    </row>
    <row r="37" spans="1:3" x14ac:dyDescent="0.35">
      <c r="A37" s="95"/>
      <c r="B37" s="37" t="s">
        <v>137</v>
      </c>
      <c r="C37" s="34"/>
    </row>
    <row r="38" spans="1:3" x14ac:dyDescent="0.35">
      <c r="A38" s="95"/>
      <c r="B38" s="37" t="s">
        <v>154</v>
      </c>
      <c r="C38" s="33">
        <v>1</v>
      </c>
    </row>
    <row r="39" spans="1:3" x14ac:dyDescent="0.35">
      <c r="A39" s="24" t="s">
        <v>83</v>
      </c>
      <c r="B39" s="85">
        <f>IFERROR(B20*(VLOOKUP(B18,E15:F17,2,0)),16666)</f>
        <v>1374214.0999999999</v>
      </c>
      <c r="C39" s="85"/>
    </row>
    <row r="40" spans="1:3" ht="93" customHeight="1" x14ac:dyDescent="0.35">
      <c r="A40" s="36" t="s">
        <v>149</v>
      </c>
      <c r="B40" s="86" t="s">
        <v>171</v>
      </c>
      <c r="C40" s="87"/>
    </row>
    <row r="41" spans="1:3" ht="211.5" customHeight="1" x14ac:dyDescent="0.35">
      <c r="A41" s="36" t="s">
        <v>84</v>
      </c>
      <c r="B41" s="81" t="s">
        <v>167</v>
      </c>
      <c r="C41" s="82"/>
    </row>
    <row r="42" spans="1:3" ht="26" customHeight="1" x14ac:dyDescent="0.35">
      <c r="A42" s="43" t="s">
        <v>141</v>
      </c>
      <c r="B42" s="43"/>
      <c r="C42" s="43"/>
    </row>
    <row r="43" spans="1:3" x14ac:dyDescent="0.35">
      <c r="A43" s="42" t="s">
        <v>142</v>
      </c>
      <c r="B43" s="80"/>
      <c r="C43" s="80"/>
    </row>
    <row r="44" spans="1:3" ht="41" customHeight="1" x14ac:dyDescent="0.35">
      <c r="A44" s="42" t="s">
        <v>140</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9" t="s">
        <v>85</v>
      </c>
      <c r="B1" s="79"/>
      <c r="C1" s="79"/>
    </row>
    <row r="2" spans="1:3" x14ac:dyDescent="0.35">
      <c r="A2" s="20" t="s">
        <v>29</v>
      </c>
      <c r="B2" s="69" t="str">
        <f>'AUTOS NOTA 324'!B2:C2</f>
        <v>SINIESTRO 117386902 - LEGIS APJ32070</v>
      </c>
      <c r="C2" s="70"/>
    </row>
    <row r="3" spans="1:3" x14ac:dyDescent="0.35">
      <c r="A3" s="5" t="s">
        <v>1</v>
      </c>
      <c r="B3" s="52" t="str">
        <f>'AUTOS  NOTA 322'!B2:C2</f>
        <v>2023108571  expediente  2023-4941</v>
      </c>
      <c r="C3" s="52"/>
    </row>
    <row r="4" spans="1:3" x14ac:dyDescent="0.35">
      <c r="A4" s="5" t="s">
        <v>2</v>
      </c>
      <c r="B4" s="52" t="str">
        <f>'AUTOS  NOTA 322'!B3:C3</f>
        <v>SUPERINTENDENCIA FINANCIERA DE COLOMBIA</v>
      </c>
      <c r="C4" s="52"/>
    </row>
    <row r="5" spans="1:3" x14ac:dyDescent="0.35">
      <c r="A5" s="5" t="s">
        <v>3</v>
      </c>
      <c r="B5" s="52" t="str">
        <f>'AUTOS  NOTA 322'!B4:C4</f>
        <v>ALLIANZ SEGUROS S.A.</v>
      </c>
      <c r="C5" s="52"/>
    </row>
    <row r="6" spans="1:3" ht="15" customHeight="1" x14ac:dyDescent="0.35">
      <c r="A6" s="5" t="s">
        <v>4</v>
      </c>
      <c r="B6" s="52" t="str">
        <f>'AUTOS  NOTA 322'!B5:C5</f>
        <v>FABIAN MAURICIO CASTRO CORTES</v>
      </c>
      <c r="C6" s="52"/>
    </row>
    <row r="7" spans="1:3" ht="15" customHeight="1" x14ac:dyDescent="0.35">
      <c r="A7" s="5" t="s">
        <v>5</v>
      </c>
      <c r="B7" s="52" t="str">
        <f>'AUTOS  NOTA 322'!B6:C6</f>
        <v>DEMANDA DIRECTA</v>
      </c>
      <c r="C7" s="52"/>
    </row>
    <row r="8" spans="1:3" ht="15" customHeight="1" x14ac:dyDescent="0.35">
      <c r="A8" s="31" t="s">
        <v>119</v>
      </c>
      <c r="B8" s="52" t="str">
        <f>'AUTOS  NOTA 322'!B7:C8</f>
        <v>DAÑOS MATERIALES AL VEHICULO ASEGURADO EN EL TALLER DESIGNADO</v>
      </c>
      <c r="C8" s="52"/>
    </row>
    <row r="9" spans="1:3" ht="19" customHeight="1" x14ac:dyDescent="0.35">
      <c r="A9" s="5" t="s">
        <v>120</v>
      </c>
      <c r="B9" s="52"/>
      <c r="C9" s="52"/>
    </row>
    <row r="10" spans="1:3" x14ac:dyDescent="0.35">
      <c r="A10" s="7" t="s">
        <v>82</v>
      </c>
      <c r="B10" s="102">
        <f>'AUTOS NOTA 324'!B20:C20</f>
        <v>1963163</v>
      </c>
      <c r="C10" s="102"/>
    </row>
    <row r="11" spans="1:3" x14ac:dyDescent="0.35">
      <c r="A11" s="7" t="s">
        <v>139</v>
      </c>
      <c r="B11" s="103">
        <f>'AUTOS NOTA 324'!B39:C39</f>
        <v>1374214.0999999999</v>
      </c>
      <c r="C11" s="52"/>
    </row>
    <row r="12" spans="1:3" ht="29" x14ac:dyDescent="0.35">
      <c r="A12" s="7" t="s">
        <v>86</v>
      </c>
      <c r="B12" s="100"/>
      <c r="C12" s="101"/>
    </row>
    <row r="13" spans="1:3" ht="43.5" x14ac:dyDescent="0.35">
      <c r="A13" s="5" t="s">
        <v>87</v>
      </c>
      <c r="B13" s="52"/>
      <c r="C13" s="52"/>
    </row>
    <row r="14" spans="1:3" ht="43.5" x14ac:dyDescent="0.35">
      <c r="A14" s="5" t="s">
        <v>88</v>
      </c>
      <c r="B14" s="52"/>
      <c r="C14" s="52"/>
    </row>
    <row r="15" spans="1:3" x14ac:dyDescent="0.35">
      <c r="A15" s="5" t="s">
        <v>89</v>
      </c>
      <c r="B15" s="6"/>
      <c r="C15" s="6"/>
    </row>
    <row r="16" spans="1:3" x14ac:dyDescent="0.35">
      <c r="A16" s="7" t="s">
        <v>90</v>
      </c>
      <c r="B16" s="52"/>
      <c r="C16" s="52"/>
    </row>
    <row r="17" spans="1:3" x14ac:dyDescent="0.3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152</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153</v>
      </c>
    </row>
    <row r="7" spans="1:15" x14ac:dyDescent="0.35">
      <c r="E7" s="1" t="s">
        <v>114</v>
      </c>
      <c r="I7" t="s">
        <v>145</v>
      </c>
      <c r="L7" s="30" t="s">
        <v>127</v>
      </c>
    </row>
    <row r="8" spans="1:15" x14ac:dyDescent="0.35">
      <c r="E8" s="1" t="s">
        <v>115</v>
      </c>
      <c r="L8" s="30" t="s">
        <v>147</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2023-11-04T15:41:20Z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