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orozco\Downloads\"/>
    </mc:Choice>
  </mc:AlternateContent>
  <xr:revisionPtr revIDLastSave="0" documentId="13_ncr:1_{CCE16658-57E5-409D-9ED8-A664F0FDF6DC}"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<sst xmlns="http://schemas.openxmlformats.org/spreadsheetml/2006/main" count="239" uniqueCount="172">
  <si>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</si>
  <si>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</si>
  <si>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</si>
  <si>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</si>
  <si>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</si>
  <si>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</si>
  <si>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</si>
  <si>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</si>
  <si>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</si>
  <si>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</si>
  <si>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</si>
  <si>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</si>
  <si>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</si>
  <si>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</si>
  <si>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</si>
  <si>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</si>
  <si>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</si>
  <si>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</si>
  <si>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</si>
  <si>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</si>
  <si>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</si>
  <si>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</si>
  <si>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</si>
  <si>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</si>
  <si>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</si>
  <si>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</si>
  <si>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</si>
  <si>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</si>
  <si>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</si>
  <si>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</si>
  <si>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</si>
  <si>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</si>
  <si>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</si>
  <si>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</si>
  <si>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</si>
  <si>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</si>
  <si>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</si>
  <si>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</si>
  <si>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</si>
  <si>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</si>
  <si>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</si>
  <si>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</si>
  <si>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</si>
  <si>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</si>
  <si>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</si>
  <si>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</si>
  <si>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</si>
  <si>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</si>
  <si>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</si>
  <si>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</si>
  <si>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</si>
  <si>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</si>
  <si>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</si>
  <si>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</si>
  <si>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</si>
  <si>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</si>
  <si>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</si>
  <si>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</si>
  <si>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</si>
  <si>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</si>
  <si>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</si>
  <si>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</si>
  <si>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</si>
  <si>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</si>
  <si>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</si>
  <si>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</si>
  <si>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</si>
  <si>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</si>
  <si>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</si>
  <si>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</si>
  <si>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</si>
  <si>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</si>
  <si>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</si>
  <si>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</si>
  <si>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</si>
  <si>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</si>
  <si>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</si>
  <si>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</si>
  <si>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</si>
  <si>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</si>
  <si>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</si>
  <si>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</si>
  <si>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</si>
  <si>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</si>
  <si>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</si>
  <si>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</si>
  <si>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</si>
  <si>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</si>
  <si>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</si>
  <si>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</si>
  <si>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</si>
  <si>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</si>
  <si>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</si>
  <si>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</si>
  <si>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</si>
  <si>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</si>
  <si>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</si>
  <si>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</si>
  <si>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</si>
  <si>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</si>
  <si>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</si>
  <si>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</si>
  <si>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</si>
  <si>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</si>
  <si>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</si>
  <si>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</si>
  <si>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</si>
  <si>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</si>
  <si>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</si>
  <si>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</si>
  <si>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</si>
  <si>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</si>
  <si>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</si>
  <si>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</si>
  <si>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</si>
  <si>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</si>
  <si>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</si>
  <si>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</si>
  <si>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</si>
  <si>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</si>
  <si>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</si>
  <si>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</si>
  <si>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</si>
  <si>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</si>
  <si>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</si>
  <si>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</si>
  <si>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</si>
  <si>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</si>
  <si>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</si>
  <si>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</si>
  <si>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</si>
  <si>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</si>
  <si>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</si>
  <si>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</si>
  <si>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</si>
  <si>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</si>
  <si>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</si>
  <si>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</si>
  <si>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</si>
  <si>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</si>
  <si>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</si>
  <si>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</si>
  <si>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</si>
  <si>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</si>
  <si>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</si>
  <si>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</si>
  <si>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</si>
  <si>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</si>
  <si>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</si>
  <si>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</si>
  <si>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</si>
  <si>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</si>
  <si>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</si>
  <si>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</si>
  <si>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</si>
  <si>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</si>
  <si>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SUPERINTENDENCIA FINANCIERA DE COLOMBIA</t>
  </si>
  <si>
    <t>ALLIANZ SEGUROS S.A.</t>
  </si>
  <si>
    <t>FABIAN MAURICIO CASTRO CORTES</t>
  </si>
  <si>
    <t>N/A</t>
  </si>
  <si>
    <t>DESCONOCIDO</t>
  </si>
  <si>
    <t>1. Indica el demandante que el día 14 de agosto de 2022 estuvo involucrado en el siniestro vial número 117386902, presentando daños en el parachoques delantero, capó, rejilla, sistema de luces delantero, sensores de parqueo delanteros y otras partes del vehículo de placas ELP837 (asegurado).
2. En consecuencia, de lo anterior, el actor fue citado por ALLIANZ SEGUROS S.A. en el taller aliado AUTOMOTOR.CO - TODOTIPO BOGOTA, para iniciar la reparación de los daños secundarios al siniestro mencionado.
3. Indica que el 18 de octubre de 2022 fue citado para recibir el vehículo en el taller, en donde se le informó que, durante el lavado previo a la entrega del vehículo, uno de los funcionarios generó múltiples rayones en los dos panorámicos, por lo que ambos vidrios serían reemplazados por dos panorámicos nuevos junto con las películas de seguridad respectivas.
4. Aduce el demandante que a la fecha no se ha efectuado el cambio de los panorámicos pese a los reiterados requerimientos efectuados a la Compañía Aseguradora.
5. Las pretensiones ascienden a la suma de $18.671.100, de acuerdo con lo expuesto en el escrito de la demanda.</t>
  </si>
  <si>
    <t>ELP837</t>
  </si>
  <si>
    <t>DAÑOS MATERIALES AL VEHICULO ASEGURADO EN EL TALLER DESIGNADO</t>
  </si>
  <si>
    <t>2023108571  expediente  2023-4941</t>
  </si>
  <si>
    <t>01/09/2021 hasta las 24:00 horas del 31/08/2022</t>
  </si>
  <si>
    <t>Intereses de mora</t>
  </si>
  <si>
    <t>EXCEPCIONES DE FONDO FRENTE A LA DEMANDA:
1. INEXISTENCIA DE OBLIGACIÓN DE ALLIANZ POR CUANTO LOS VIDRIOS PANORÁMICOS RECLAMADOS POR EL DEMANDANTE SE ENCUENTRAN LISTOS PARA SER INSTALADOS A DOMICILIO.
2. INEXISTENCIA DE RESPONSABILIDAD DE ALLIANZ SEGUROS S.A. EN LOS TIEMPOS DE ENTREGA, AL ESTAR ANTE UN EVENTO DE FUERZA MAYOR. 
3. INEXISTENCIA DE RESPONSABILIDAD DE ALLIANZ SEGUROS S.A. POR TRATARSE DEL HECHO DE UN TERCERO. 
4. IMPOSIBILIDAD DE RECONOCER LAS SUMAS ESTABLECIDAS EN LA COTIZACIÓN APORTADA CON LA DEMANDA, DEBIDO A QUE LOS VIDRIOS PANORÁMICOS SE ENCUENTRAN LISTOS PARA SER INSTALADOS EN EL VEHÍCULO, EN LA DIRECCIÓN QUE INDIQUE EL DEMANDANTE. 
5. IMPROCEDENCIA DEL RECONOCIMIENTO DE LA SUMA DE $12.447.400 POR CONCEPTO DE “PELÍCULAS DE SEGURIDAD, TIEMPO DE ESPERA, RIESGOS VIALES”.
6. EN CASO DE NO ACEPTAR LA INSTALACIÓN DE LOS VIDRIOS, EL DEMANDANTE INCURRIRÍA EN MORA CREDITORA.
7. RIESGOS EXPRESAMENTE EXCLUIDOS EN LA PÓLIZA DE SEGURO DE AUTOMÓVILES INDIVIDUAL LIVIANOS PARTICULARES No. 022322761 / 0.
8. CARÁCTER MERAMENTE INDEMNIZATORIO DE LOS CONTRATOS DE SEGURO.
9. ENRIQUECIMIENTO SIN JUSTA CAUSA.
10. INEXISTENCIA DE RESPONSABILIDAD DE ALLIANZ SEGUROS S.A. POR CUMPLIMIENTO EN SUS DEBERES DE DILIGENCIA EN EL PROCESO DE REPARACIÓN DEL VEHÍCULO.
11. EN CUALQUIER CASO, DE NINGUNA FORMA SE PODRÁ EXCEDER EL LÍMITE DEL VALOR ASEGURADO EN LA PÓLIZA No. 022322761 / 0.
12. GENERICA O INNOMINADA Y OTRAS</t>
  </si>
  <si>
    <t>SINIESTRO 117386902 - LEGIS APJ32070</t>
  </si>
  <si>
    <t>Daño emergente</t>
  </si>
  <si>
    <t>La contingencia en este caso se califica como PROBABLE por las siguientes razones:
Lo primero que debe tomarse en consideración es que la Póliza de Seguro de Automóviles Individual Livianos Particulares No. 022322761 / 0, cuyo asegurado es el señor FABIAN MAURICIO CASTRO CORTES, presta cobertura temporal y material, de conformidad con los hechos y pretensiones expuestas en el líbelo de la demanda. Frente a la cobertura temporal, debe señalarse que, la ocurrencia del daño en los vidrios panoramicos tuvo lugar entre los meses de septiembre y octubre de 2022 mientras el vehículo se encontraba en reparación, es decir, ocurrió dentro de la vigencia de la póliza comprendida desde el día 01 de septiembre de 2022 hasta el día 31 de agosto de 2023. Aunado a ello, presta cobertura material en tanto ampara los daños por menor cuantía del vehículo de placas ELP837. 
Por otro lado, es meneste mencionar que la recalificación de la contingencia se realiza posterioridad a la celebración de la audiencia de conciliación contemplada en el numeral 6 de artículo 372 del CGP. Previa autorización por parte de la Doctora Gina Paola García, se impartió la instrucción de realizar el pago mediante indemnización, excluyendo la garantía del servicio. Por consiguiente, me permito informar que en la audiencia de conciliación llevada a cabo el día 2 de febrero del año 2024, a la 1:00 pm ante la superintendencia Financiera de Colombia,  se llegó al siguiente acuerdo conciliatorio: "PRIMERO: La doctora LAURA MARIANA OROZCO MENDOZA apoderada judicial de Allianz Seguros S.A. remitió al correo electrónico fmcastroc@unal.edu.co el formulario SARLAFT y el formato de autorización del pago de indemnización para ser diligenciado por el señor FABIAN MAURICIO CASTRO CORTES. El señor FABIAN MAURICIO CASTRO CORTES reconoce haber recibido el documento en audiencia. SEGUNDO: El señor FABIAN MAURICIO CASTRO CORTES remitirá los siguientes
documentos a los correos electrónicos lorozco@gha.com.co y notificaciones@gha.com.co y a la dirección Calle 69 N° 4- 48 Edificio Buro 69 Oficina 502 de Bogotá (i) Formulario SARLAFT y el Formato de Autorización de Pago de Indemnización debidamente diligenciados con firma y huella del señor FABIAN MAURICIO CASTRO CORTES; (ii) certificación bancaria de una cuenta activa de titularidad del señor FABIAN MAURICIO CASTRO CORTES que no sea superior a 30 días calendario; (iii) copia de la cédula de ciudadanía ampliada al 150% del señor FABIAN MAURICIO CASTRO CORTES por las dos caras iv) copia del acta de acuerdo conciliatorio TERCERO: Allianz Seguros S.A. pagará al señor FABIAN MAURICIO CASTRO CORTES , mediante trasferencia bancaria a la cuenta cuya certificación se allegue,
la suma única de siete millones de pesos ($7.000.000). Pago que se realizará a más tardar dentro de los
tres (3) días hábiles siguientes a que se dé cumplimiento al numeral SEGUNDO de este acuerdo por parte del demandante. CUARTO: Con el anterior acuerdo las partes manifiestan quedar a paz y salvo por todo concepto derivado de la reclamación realizada por el señor FABIAN MAURICIO CASTRO CORTES a
Allianz Seguros S.A. y que motivó la presente acción."</t>
  </si>
  <si>
    <t>En el presente caso, se estima la liquidación objetiva de las pretensiones por un monto total de $8.967.616, desglosado de la siguiente manera:
Pago por indemnización: En el presente caso, es fundamental tener en cuenta que la recalificación de la contingencia se llevó a cabo después de la audiencia de conciliación celebrada el 02 de febrero de 2024. Este ajuste se realizó debido a que la parte demandante presentó nuevo material probatorio durante el desarrollo de la audiencia de conciliación, conforme al numeral 6 del artículo 372, llevada a cabo ante la Superintendencia Financiera de Colombia. El demandante proporcionó una cotización por un valor de $7.000.000, que corresponde al importe actualizado de la reparación del vehículo para el año en curso. Es relevante destacar que este monto engloba la totalidad de los vidrios panorámicos delanteros, la luneta trasera, el sellante de vidrio y los costos asociados a la mano de obra. Para lo cual, se autorizó el pago de esta suma como indemnización total por los perjuicios causados.
Intereses moratorios: Se reconocerá la suma de $1.759.410 por concepto de intereses moratorios, calculados desde el 18 de diciembre de 2022 (un mes después de la presentación de la reclamación) hasta la fecha de presentación del presente informe. Estos intereses se liquidan sobre el monto correspondiente a los vidrios panorámicos.
Deducible: A pesar de que la póliza contempla un deducible de $950.000, el demandante ya sufragó dicha suma para cubrir los costos de las reparaciones derivadas del siniestro que originó el ingreso del vehículo al taller.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</si>
</sst>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3" zoomScale="85" zoomScaleNormal="85"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ht="14.45" customHeight="1" x14ac:dyDescent="0.25">
      <c r="A2" s="5" t="s">
        <v>1</v>
      </c>
      <c r="B2" s="57" t="s">
        <v>164</v>
      </c>
      <c r="C2" s="58"/>
    </row>
    <row r="3" spans="1:3" ht="14.45" customHeight="1" x14ac:dyDescent="0.25">
      <c r="A3" s="5" t="s">
        <v>2</v>
      </c>
      <c r="B3" s="55" t="s">
        <v>156</v>
      </c>
      <c r="C3" s="56"/>
    </row>
    <row r="4" spans="1:3" ht="14.45" customHeight="1" x14ac:dyDescent="0.25">
      <c r="A4" s="5" t="s">
        <v>3</v>
      </c>
      <c r="B4" s="55" t="s">
        <v>157</v>
      </c>
      <c r="C4" s="56"/>
    </row>
    <row r="5" spans="1:3" ht="14.45" customHeight="1" x14ac:dyDescent="0.25">
      <c r="A5" s="5" t="s">
        <v>4</v>
      </c>
      <c r="B5" s="55" t="s">
        <v>158</v>
      </c>
      <c r="C5" s="56"/>
    </row>
    <row r="6" spans="1:3" ht="14.45" customHeight="1" x14ac:dyDescent="0.25">
      <c r="A6" s="5" t="s">
        <v>5</v>
      </c>
      <c r="B6" s="50" t="s">
        <v>122</v>
      </c>
      <c r="C6" s="50"/>
    </row>
    <row r="7" spans="1:3" ht="14.45" customHeight="1" x14ac:dyDescent="0.25">
      <c r="A7" s="27" t="s">
        <v>6</v>
      </c>
      <c r="B7" s="55" t="s">
        <v>128</v>
      </c>
      <c r="C7" s="56"/>
    </row>
    <row r="8" spans="1:3" ht="14.45" customHeight="1" x14ac:dyDescent="0.25">
      <c r="A8" s="28" t="s">
        <v>138</v>
      </c>
      <c r="B8" s="50" t="s">
        <v>163</v>
      </c>
      <c r="C8" s="50"/>
    </row>
    <row r="9" spans="1:3" ht="14.45" customHeight="1" x14ac:dyDescent="0.25">
      <c r="A9" s="28" t="s">
        <v>132</v>
      </c>
      <c r="B9" s="50" t="s">
        <v>159</v>
      </c>
      <c r="C9" s="50"/>
    </row>
    <row r="10" spans="1:3" ht="14.45" customHeight="1" x14ac:dyDescent="0.25">
      <c r="A10" s="28" t="s">
        <v>7</v>
      </c>
      <c r="B10" s="48" t="s">
        <v>159</v>
      </c>
      <c r="C10" s="48"/>
    </row>
    <row r="11" spans="1:3" ht="14.45" customHeight="1" x14ac:dyDescent="0.25">
      <c r="A11" s="29" t="s">
        <v>8</v>
      </c>
      <c r="B11" s="48" t="s">
        <v>159</v>
      </c>
      <c r="C11" s="48"/>
    </row>
    <row r="12" spans="1:3" ht="14.45" customHeight="1" x14ac:dyDescent="0.25">
      <c r="A12" s="5" t="s">
        <v>9</v>
      </c>
      <c r="B12" s="48" t="s">
        <v>159</v>
      </c>
      <c r="C12" s="48"/>
    </row>
    <row r="13" spans="1:3" ht="14.45" customHeight="1" x14ac:dyDescent="0.25">
      <c r="A13" s="5" t="s">
        <v>10</v>
      </c>
      <c r="B13" s="48" t="s">
        <v>159</v>
      </c>
      <c r="C13" s="48"/>
    </row>
    <row r="14" spans="1:3" ht="14.45" customHeight="1" x14ac:dyDescent="0.25">
      <c r="A14" s="5" t="s">
        <v>11</v>
      </c>
      <c r="B14" s="48" t="s">
        <v>159</v>
      </c>
      <c r="C14" s="48"/>
    </row>
    <row r="15" spans="1:3" ht="14.45" customHeight="1" x14ac:dyDescent="0.25">
      <c r="A15" s="5" t="s">
        <v>144</v>
      </c>
      <c r="B15" s="48" t="s">
        <v>159</v>
      </c>
      <c r="C15" s="48"/>
    </row>
    <row r="16" spans="1:3" ht="14.45" customHeight="1" x14ac:dyDescent="0.25">
      <c r="A16" s="5" t="s">
        <v>12</v>
      </c>
      <c r="B16" s="48" t="s">
        <v>159</v>
      </c>
      <c r="C16" s="48"/>
    </row>
    <row r="17" spans="1:3" ht="14.45" customHeight="1" x14ac:dyDescent="0.25">
      <c r="A17" s="5" t="s">
        <v>13</v>
      </c>
      <c r="B17" s="48" t="s">
        <v>159</v>
      </c>
      <c r="C17" s="48"/>
    </row>
    <row r="18" spans="1:3" ht="14.45" customHeight="1" x14ac:dyDescent="0.25">
      <c r="A18" s="5" t="s">
        <v>15</v>
      </c>
      <c r="B18" s="48" t="s">
        <v>159</v>
      </c>
      <c r="C18" s="48"/>
    </row>
    <row r="19" spans="1:3" ht="14.45" customHeight="1" x14ac:dyDescent="0.25">
      <c r="A19" s="5" t="s">
        <v>16</v>
      </c>
      <c r="B19" s="48" t="s">
        <v>159</v>
      </c>
      <c r="C19" s="48"/>
    </row>
    <row r="20" spans="1:3" ht="14.45" customHeight="1" x14ac:dyDescent="0.25">
      <c r="A20" s="5" t="s">
        <v>133</v>
      </c>
      <c r="B20" s="48" t="s">
        <v>159</v>
      </c>
      <c r="C20" s="48"/>
    </row>
    <row r="21" spans="1:3" ht="14.45" customHeight="1" x14ac:dyDescent="0.25">
      <c r="A21" s="5" t="s">
        <v>17</v>
      </c>
      <c r="B21" s="48" t="s">
        <v>159</v>
      </c>
      <c r="C21" s="48"/>
    </row>
    <row r="22" spans="1:3" ht="14.45" customHeight="1" x14ac:dyDescent="0.25">
      <c r="A22" s="28" t="s">
        <v>19</v>
      </c>
      <c r="B22" s="47">
        <v>44787</v>
      </c>
      <c r="C22" s="44"/>
    </row>
    <row r="23" spans="1:3" ht="14.45" customHeight="1" x14ac:dyDescent="0.25">
      <c r="A23" s="28" t="s">
        <v>20</v>
      </c>
      <c r="B23" s="46" t="s">
        <v>160</v>
      </c>
      <c r="C23" s="44"/>
    </row>
    <row r="24" spans="1:3" ht="14.45" customHeight="1" x14ac:dyDescent="0.25">
      <c r="A24" s="28" t="s">
        <v>21</v>
      </c>
      <c r="B24" s="46" t="s">
        <v>160</v>
      </c>
      <c r="C24" s="44"/>
    </row>
    <row r="25" spans="1:3" ht="14.45" customHeight="1" x14ac:dyDescent="0.25">
      <c r="A25" s="59" t="s">
        <v>146</v>
      </c>
      <c r="B25" s="44" t="s">
        <v>161</v>
      </c>
      <c r="C25" s="45"/>
    </row>
    <row r="26" spans="1:3" x14ac:dyDescent="0.25">
      <c r="A26" s="59"/>
      <c r="B26" s="45"/>
      <c r="C26" s="45"/>
    </row>
    <row r="27" spans="1:3" ht="100.5" customHeight="1" x14ac:dyDescent="0.25">
      <c r="A27" s="59"/>
      <c r="B27" s="45"/>
      <c r="C27" s="45"/>
    </row>
    <row r="28" spans="1:3" x14ac:dyDescent="0.25">
      <c r="A28" s="28" t="s">
        <v>23</v>
      </c>
      <c r="B28" s="45" t="s">
        <v>158</v>
      </c>
      <c r="C28" s="45"/>
    </row>
    <row r="29" spans="1:3" x14ac:dyDescent="0.25">
      <c r="A29" s="28" t="s">
        <v>24</v>
      </c>
      <c r="B29" s="51">
        <v>1026255913</v>
      </c>
      <c r="C29" s="45"/>
    </row>
    <row r="30" spans="1:3" x14ac:dyDescent="0.25">
      <c r="A30" s="28" t="s">
        <v>25</v>
      </c>
      <c r="B30" s="45" t="s">
        <v>162</v>
      </c>
      <c r="C30" s="45"/>
    </row>
    <row r="31" spans="1:3" x14ac:dyDescent="0.25">
      <c r="A31" s="28" t="s">
        <v>134</v>
      </c>
      <c r="B31" s="45">
        <v>22322761</v>
      </c>
      <c r="C31" s="45"/>
    </row>
    <row r="32" spans="1:3" x14ac:dyDescent="0.25">
      <c r="A32" s="28" t="s">
        <v>26</v>
      </c>
      <c r="B32" s="52">
        <v>45217</v>
      </c>
      <c r="C32" s="53"/>
    </row>
    <row r="33" spans="1:3" x14ac:dyDescent="0.25">
      <c r="A33" s="5" t="s">
        <v>27</v>
      </c>
      <c r="B33" s="49">
        <v>45211</v>
      </c>
      <c r="C33" s="49"/>
    </row>
    <row r="34" spans="1:3" ht="45" x14ac:dyDescent="0.25">
      <c r="A34" s="5" t="s">
        <v>135</v>
      </c>
      <c r="B34" s="49">
        <v>45230</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0" t="s">
        <v>28</v>
      </c>
      <c r="B1" s="60"/>
      <c r="C1" s="60"/>
    </row>
    <row r="2" spans="1:3" ht="15.75" customHeight="1" x14ac:dyDescent="0.25">
      <c r="A2" s="20" t="s">
        <v>29</v>
      </c>
      <c r="B2" s="61" t="s">
        <v>168</v>
      </c>
      <c r="C2" s="62"/>
    </row>
    <row r="3" spans="1:3" s="2" customFormat="1" x14ac:dyDescent="0.25">
      <c r="A3" s="5" t="s">
        <v>1</v>
      </c>
      <c r="B3" s="50" t="str">
        <f>'AUTOS  NOTA 322'!B2:C2</f>
        <v>2023108571  expediente  2023-4941</v>
      </c>
      <c r="C3" s="50"/>
    </row>
    <row r="4" spans="1:3" s="2" customFormat="1" x14ac:dyDescent="0.25">
      <c r="A4" s="5" t="s">
        <v>2</v>
      </c>
      <c r="B4" s="50" t="str">
        <f>'AUTOS  NOTA 322'!B3:C3</f>
        <v>SUPERINTENDENCIA FINANCIERA DE COLOMBIA</v>
      </c>
      <c r="C4" s="50"/>
    </row>
    <row r="5" spans="1:3" s="2" customFormat="1" x14ac:dyDescent="0.25">
      <c r="A5" s="5" t="s">
        <v>3</v>
      </c>
      <c r="B5" s="50" t="str">
        <f>'AUTOS  NOTA 322'!B4:C4</f>
        <v>ALLIANZ SEGUROS S.A.</v>
      </c>
      <c r="C5" s="50"/>
    </row>
    <row r="6" spans="1:3" s="2" customFormat="1" x14ac:dyDescent="0.25">
      <c r="A6" s="5" t="s">
        <v>4</v>
      </c>
      <c r="B6" s="50" t="str">
        <f>'AUTOS  NOTA 322'!B5:C5</f>
        <v>FABIAN MAURICIO CASTRO CORTES</v>
      </c>
      <c r="C6" s="50"/>
    </row>
    <row r="7" spans="1:3" s="2" customFormat="1" x14ac:dyDescent="0.25">
      <c r="A7" s="5" t="s">
        <v>5</v>
      </c>
      <c r="B7" s="50" t="str">
        <f>'AUTOS  NOTA 322'!B6:C6</f>
        <v>DEMANDA DIRECTA</v>
      </c>
      <c r="C7" s="50"/>
    </row>
    <row r="8" spans="1:3" s="2" customFormat="1" x14ac:dyDescent="0.25">
      <c r="A8" s="31" t="s">
        <v>119</v>
      </c>
      <c r="B8" s="50" t="str">
        <f>'AUTOS  NOTA 322'!B7:C8</f>
        <v>DAÑOS MATERIALES AL VEHICULO ASEGURADO EN EL TALLER DESIGNADO</v>
      </c>
      <c r="C8" s="50"/>
    </row>
    <row r="9" spans="1:3" x14ac:dyDescent="0.25">
      <c r="A9" s="20" t="s">
        <v>30</v>
      </c>
      <c r="B9" s="50">
        <v>22322761</v>
      </c>
      <c r="C9" s="50"/>
    </row>
    <row r="10" spans="1:3" x14ac:dyDescent="0.25">
      <c r="A10" s="20" t="s">
        <v>22</v>
      </c>
      <c r="B10" s="50" t="s">
        <v>128</v>
      </c>
      <c r="C10" s="50"/>
    </row>
    <row r="11" spans="1:3" x14ac:dyDescent="0.25">
      <c r="A11" s="20" t="s">
        <v>31</v>
      </c>
      <c r="B11" s="75">
        <v>74900000</v>
      </c>
      <c r="C11" s="76"/>
    </row>
    <row r="12" spans="1:3" x14ac:dyDescent="0.25">
      <c r="A12" s="20" t="s">
        <v>137</v>
      </c>
      <c r="B12" s="75">
        <v>950000</v>
      </c>
      <c r="C12" s="76"/>
    </row>
    <row r="13" spans="1:3" x14ac:dyDescent="0.25">
      <c r="A13" s="20" t="s">
        <v>32</v>
      </c>
      <c r="B13" s="55" t="s">
        <v>94</v>
      </c>
      <c r="C13" s="56"/>
    </row>
    <row r="14" spans="1:3" x14ac:dyDescent="0.25">
      <c r="A14" s="20" t="s">
        <v>33</v>
      </c>
      <c r="B14" s="48" t="s">
        <v>165</v>
      </c>
      <c r="C14" s="50"/>
    </row>
    <row r="15" spans="1:3" x14ac:dyDescent="0.25">
      <c r="A15" s="20" t="s">
        <v>34</v>
      </c>
      <c r="B15" s="50" t="s">
        <v>35</v>
      </c>
      <c r="C15" s="50"/>
    </row>
    <row r="16" spans="1:3" x14ac:dyDescent="0.25">
      <c r="A16" s="20" t="s">
        <v>36</v>
      </c>
      <c r="B16" s="50" t="s">
        <v>35</v>
      </c>
      <c r="C16" s="50"/>
    </row>
    <row r="17" spans="1:3" x14ac:dyDescent="0.25">
      <c r="A17" s="77" t="s">
        <v>37</v>
      </c>
      <c r="B17" s="50" t="s">
        <v>38</v>
      </c>
      <c r="C17" s="50"/>
    </row>
    <row r="18" spans="1:3" x14ac:dyDescent="0.25">
      <c r="A18" s="78"/>
      <c r="B18" s="10" t="s">
        <v>39</v>
      </c>
      <c r="C18" s="10" t="s">
        <v>40</v>
      </c>
    </row>
    <row r="19" spans="1:3" x14ac:dyDescent="0.25">
      <c r="A19" s="78"/>
      <c r="B19" s="6"/>
      <c r="C19" s="6"/>
    </row>
    <row r="20" spans="1:3" x14ac:dyDescent="0.25">
      <c r="A20" s="78"/>
      <c r="B20" s="6"/>
      <c r="C20" s="6"/>
    </row>
    <row r="21" spans="1:3" x14ac:dyDescent="0.25">
      <c r="A21" s="79"/>
      <c r="B21" s="6"/>
      <c r="C21" s="6"/>
    </row>
    <row r="22" spans="1:3" x14ac:dyDescent="0.25">
      <c r="A22" s="20" t="s">
        <v>41</v>
      </c>
      <c r="B22" s="50"/>
      <c r="C22" s="50"/>
    </row>
    <row r="23" spans="1:3" x14ac:dyDescent="0.25">
      <c r="A23" s="20" t="s">
        <v>42</v>
      </c>
      <c r="B23" s="61"/>
      <c r="C23" s="62"/>
    </row>
    <row r="24" spans="1:3" x14ac:dyDescent="0.25">
      <c r="A24" s="20" t="s">
        <v>43</v>
      </c>
      <c r="B24" s="50" t="s">
        <v>102</v>
      </c>
      <c r="C24" s="50"/>
    </row>
    <row r="25" spans="1:3" x14ac:dyDescent="0.25">
      <c r="A25" s="20" t="s">
        <v>44</v>
      </c>
      <c r="B25" s="50" t="s">
        <v>45</v>
      </c>
      <c r="C25" s="50"/>
    </row>
    <row r="26" spans="1:3" x14ac:dyDescent="0.25">
      <c r="A26" s="20" t="s">
        <v>46</v>
      </c>
      <c r="B26" s="50"/>
      <c r="C26" s="50"/>
    </row>
    <row r="27" spans="1:3" x14ac:dyDescent="0.25">
      <c r="A27" s="19" t="s">
        <v>47</v>
      </c>
      <c r="B27" s="50"/>
      <c r="C27" s="50"/>
    </row>
    <row r="28" spans="1:3" x14ac:dyDescent="0.25">
      <c r="A28" s="63" t="s">
        <v>48</v>
      </c>
      <c r="B28" s="63"/>
      <c r="C28" s="63"/>
    </row>
    <row r="29" spans="1:3" x14ac:dyDescent="0.25">
      <c r="A29" s="73" t="s">
        <v>49</v>
      </c>
      <c r="B29" s="74"/>
      <c r="C29" s="11"/>
    </row>
    <row r="30" spans="1:3" x14ac:dyDescent="0.25">
      <c r="A30" s="73" t="s">
        <v>50</v>
      </c>
      <c r="B30" s="74"/>
      <c r="C30" s="11"/>
    </row>
    <row r="31" spans="1:3" x14ac:dyDescent="0.25">
      <c r="A31" s="73" t="s">
        <v>51</v>
      </c>
      <c r="B31" s="74"/>
      <c r="C31" s="12"/>
    </row>
    <row r="32" spans="1:3" x14ac:dyDescent="0.25">
      <c r="A32" s="73" t="s">
        <v>52</v>
      </c>
      <c r="B32" s="74"/>
      <c r="C32" s="11"/>
    </row>
    <row r="33" spans="1:3" x14ac:dyDescent="0.25">
      <c r="A33" s="73" t="s">
        <v>53</v>
      </c>
      <c r="B33" s="74"/>
      <c r="C33" s="11"/>
    </row>
    <row r="34" spans="1:3" x14ac:dyDescent="0.25">
      <c r="A34" s="73" t="s">
        <v>54</v>
      </c>
      <c r="B34" s="74"/>
      <c r="C34" s="13"/>
    </row>
    <row r="35" spans="1:3" x14ac:dyDescent="0.25">
      <c r="A35" s="64" t="s">
        <v>55</v>
      </c>
      <c r="B35" s="65"/>
      <c r="C35" s="14"/>
    </row>
    <row r="36" spans="1:3" x14ac:dyDescent="0.25">
      <c r="A36" s="64" t="s">
        <v>56</v>
      </c>
      <c r="B36" s="65"/>
      <c r="C36" s="15"/>
    </row>
    <row r="37" spans="1:3" x14ac:dyDescent="0.25">
      <c r="A37" s="66" t="s">
        <v>57</v>
      </c>
      <c r="B37" s="67"/>
      <c r="C37" s="15"/>
    </row>
    <row r="38" spans="1:3" x14ac:dyDescent="0.25">
      <c r="A38" s="68"/>
      <c r="B38" s="69"/>
      <c r="C38" s="15"/>
    </row>
    <row r="39" spans="1:3" x14ac:dyDescent="0.25">
      <c r="A39" s="70"/>
      <c r="B39" s="71"/>
      <c r="C39" s="15"/>
    </row>
    <row r="40" spans="1:3" x14ac:dyDescent="0.25">
      <c r="A40" s="72" t="s">
        <v>58</v>
      </c>
      <c r="B40" s="72"/>
      <c r="C40" s="72"/>
    </row>
    <row r="41" spans="1:3" x14ac:dyDescent="0.25">
      <c r="A41" s="17" t="s">
        <v>59</v>
      </c>
      <c r="B41" s="18"/>
      <c r="C41" s="15"/>
    </row>
    <row r="42" spans="1:3" x14ac:dyDescent="0.25">
      <c r="A42" s="64" t="s">
        <v>60</v>
      </c>
      <c r="B42" s="65"/>
      <c r="C42" s="15"/>
    </row>
    <row r="43" spans="1:3" x14ac:dyDescent="0.25">
      <c r="A43" s="64" t="s">
        <v>61</v>
      </c>
      <c r="B43" s="65"/>
      <c r="C43" s="15"/>
    </row>
    <row r="44" spans="1:3" x14ac:dyDescent="0.25">
      <c r="A44" s="17" t="s">
        <v>62</v>
      </c>
      <c r="B44" s="18"/>
      <c r="C44" s="15"/>
    </row>
    <row r="45" spans="1:3" x14ac:dyDescent="0.25">
      <c r="A45" s="17" t="s">
        <v>63</v>
      </c>
      <c r="B45" s="18"/>
      <c r="C45" s="15"/>
    </row>
    <row r="46" spans="1:3" x14ac:dyDescent="0.25">
      <c r="A46" s="64" t="s">
        <v>64</v>
      </c>
      <c r="B46" s="65"/>
      <c r="C46" s="15"/>
    </row>
    <row r="47" spans="1:3" x14ac:dyDescent="0.25">
      <c r="A47" s="17" t="s">
        <v>65</v>
      </c>
      <c r="B47" s="16"/>
      <c r="C47" s="15"/>
    </row>
    <row r="48" spans="1:3" x14ac:dyDescent="0.25">
      <c r="A48" s="64" t="s">
        <v>66</v>
      </c>
      <c r="B48" s="65"/>
      <c r="C48" s="15"/>
    </row>
    <row r="49" spans="1:3" x14ac:dyDescent="0.25">
      <c r="A49" s="64" t="s">
        <v>67</v>
      </c>
      <c r="B49" s="65"/>
      <c r="C49" s="15"/>
    </row>
    <row r="50" spans="1:3" x14ac:dyDescent="0.25">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26"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0" t="s">
        <v>68</v>
      </c>
      <c r="B1" s="60"/>
      <c r="C1" s="60"/>
    </row>
    <row r="2" spans="1:9" ht="15" customHeight="1" x14ac:dyDescent="0.25">
      <c r="A2" s="35" t="s">
        <v>29</v>
      </c>
      <c r="B2" s="84" t="str">
        <f>'AUTOS NOTA 321'!B2:C2</f>
        <v>SINIESTRO 117386902 - LEGIS APJ32070</v>
      </c>
      <c r="C2" s="85"/>
    </row>
    <row r="3" spans="1:9" x14ac:dyDescent="0.25">
      <c r="A3" s="36" t="s">
        <v>1</v>
      </c>
      <c r="B3" s="88" t="str">
        <f>'AUTOS  NOTA 322'!B2:C2</f>
        <v>2023108571  expediente  2023-4941</v>
      </c>
      <c r="C3" s="88"/>
    </row>
    <row r="4" spans="1:9" x14ac:dyDescent="0.25">
      <c r="A4" s="36" t="s">
        <v>2</v>
      </c>
      <c r="B4" s="88" t="str">
        <f>'AUTOS  NOTA 322'!B3:C3</f>
        <v>SUPERINTENDENCIA FINANCIERA DE COLOMBIA</v>
      </c>
      <c r="C4" s="88"/>
    </row>
    <row r="5" spans="1:9" x14ac:dyDescent="0.25">
      <c r="A5" s="36" t="s">
        <v>3</v>
      </c>
      <c r="B5" s="88" t="str">
        <f>'AUTOS  NOTA 322'!B4:C4</f>
        <v>ALLIANZ SEGUROS S.A.</v>
      </c>
      <c r="C5" s="88"/>
    </row>
    <row r="6" spans="1:9" ht="15" customHeight="1" x14ac:dyDescent="0.25">
      <c r="A6" s="36" t="s">
        <v>4</v>
      </c>
      <c r="B6" s="88" t="str">
        <f>'AUTOS  NOTA 322'!B5:C5</f>
        <v>FABIAN MAURICIO CASTRO CORTES</v>
      </c>
      <c r="C6" s="88"/>
    </row>
    <row r="7" spans="1:9" x14ac:dyDescent="0.25">
      <c r="A7" s="36" t="s">
        <v>5</v>
      </c>
      <c r="B7" s="88" t="str">
        <f>'AUTOS  NOTA 322'!B6:C6</f>
        <v>DEMANDA DIRECTA</v>
      </c>
      <c r="C7" s="88"/>
    </row>
    <row r="8" spans="1:9" x14ac:dyDescent="0.25">
      <c r="A8" s="38" t="s">
        <v>119</v>
      </c>
      <c r="B8" s="88" t="str">
        <f>'AUTOS  NOTA 322'!B7:C8</f>
        <v>DAÑOS MATERIALES AL VEHICULO ASEGURADO EN EL TALLER DESIGNADO</v>
      </c>
      <c r="C8" s="88"/>
    </row>
    <row r="9" spans="1:9" ht="30" x14ac:dyDescent="0.25">
      <c r="A9" s="36" t="s">
        <v>69</v>
      </c>
      <c r="B9" s="82">
        <f>SUM(C11,C12,C14,C15,C17)</f>
        <v>18671100</v>
      </c>
      <c r="C9" s="83"/>
    </row>
    <row r="10" spans="1:9" x14ac:dyDescent="0.25">
      <c r="A10" s="89" t="s">
        <v>70</v>
      </c>
      <c r="B10" s="86" t="s">
        <v>71</v>
      </c>
      <c r="C10" s="87"/>
    </row>
    <row r="11" spans="1:9" x14ac:dyDescent="0.25">
      <c r="A11" s="89"/>
      <c r="B11" s="37" t="s">
        <v>72</v>
      </c>
      <c r="C11" s="32"/>
    </row>
    <row r="12" spans="1:9" x14ac:dyDescent="0.25">
      <c r="A12" s="89"/>
      <c r="B12" s="37" t="s">
        <v>169</v>
      </c>
      <c r="C12" s="32">
        <v>18671100</v>
      </c>
    </row>
    <row r="13" spans="1:9" x14ac:dyDescent="0.25">
      <c r="A13" s="89"/>
      <c r="B13" s="86" t="s">
        <v>74</v>
      </c>
      <c r="C13" s="87"/>
    </row>
    <row r="14" spans="1:9" x14ac:dyDescent="0.25">
      <c r="A14" s="89"/>
      <c r="B14" s="37" t="s">
        <v>116</v>
      </c>
      <c r="C14" s="40"/>
    </row>
    <row r="15" spans="1:9" x14ac:dyDescent="0.25">
      <c r="A15" s="89"/>
      <c r="B15" s="37" t="s">
        <v>117</v>
      </c>
      <c r="C15" s="40"/>
      <c r="E15" t="s">
        <v>75</v>
      </c>
      <c r="F15" s="22">
        <v>0.7</v>
      </c>
    </row>
    <row r="16" spans="1:9" x14ac:dyDescent="0.25">
      <c r="A16" s="89"/>
      <c r="B16" s="86" t="s">
        <v>76</v>
      </c>
      <c r="C16" s="87"/>
      <c r="E16" t="s">
        <v>77</v>
      </c>
      <c r="F16" s="23">
        <v>0.3</v>
      </c>
      <c r="I16" s="25"/>
    </row>
    <row r="17" spans="1:9" x14ac:dyDescent="0.25">
      <c r="A17" s="89"/>
      <c r="B17" s="37"/>
      <c r="C17" s="41"/>
      <c r="F17" s="26"/>
      <c r="I17" s="25"/>
    </row>
    <row r="18" spans="1:9" ht="23.25" customHeight="1" x14ac:dyDescent="0.25">
      <c r="A18" s="39" t="s">
        <v>78</v>
      </c>
      <c r="B18" s="84" t="s">
        <v>75</v>
      </c>
      <c r="C18" s="85"/>
    </row>
    <row r="19" spans="1:9" ht="60" x14ac:dyDescent="0.25">
      <c r="A19" s="36" t="s">
        <v>80</v>
      </c>
      <c r="B19" s="96" t="s">
        <v>170</v>
      </c>
      <c r="C19" s="97"/>
    </row>
    <row r="20" spans="1:9" ht="15" customHeight="1" x14ac:dyDescent="0.25">
      <c r="A20" s="21" t="s">
        <v>81</v>
      </c>
      <c r="B20" s="93">
        <f>((C22+C23+C25+C26+C30+C28+C32+C34+C29+C33)-C37)*C36*C38</f>
        <v>8967616</v>
      </c>
      <c r="C20" s="93"/>
    </row>
    <row r="21" spans="1:9" x14ac:dyDescent="0.25">
      <c r="A21" s="7" t="s">
        <v>82</v>
      </c>
      <c r="B21" s="98" t="s">
        <v>71</v>
      </c>
      <c r="C21" s="99"/>
    </row>
    <row r="22" spans="1:9" x14ac:dyDescent="0.25">
      <c r="A22" s="80"/>
      <c r="B22" s="37" t="s">
        <v>72</v>
      </c>
      <c r="C22" s="32">
        <v>0</v>
      </c>
    </row>
    <row r="23" spans="1:9" x14ac:dyDescent="0.25">
      <c r="A23" s="81"/>
      <c r="B23" s="37" t="s">
        <v>169</v>
      </c>
      <c r="C23" s="32">
        <v>0</v>
      </c>
    </row>
    <row r="24" spans="1:9" x14ac:dyDescent="0.25">
      <c r="A24" s="81"/>
      <c r="B24" s="86" t="s">
        <v>74</v>
      </c>
      <c r="C24" s="87"/>
    </row>
    <row r="25" spans="1:9" x14ac:dyDescent="0.25">
      <c r="A25" s="81"/>
      <c r="B25" s="37" t="s">
        <v>116</v>
      </c>
      <c r="C25" s="32">
        <v>0</v>
      </c>
    </row>
    <row r="26" spans="1:9" ht="29.1" customHeight="1" x14ac:dyDescent="0.25">
      <c r="A26" s="81"/>
      <c r="B26" s="37" t="s">
        <v>118</v>
      </c>
      <c r="C26" s="32">
        <v>0</v>
      </c>
    </row>
    <row r="27" spans="1:9" x14ac:dyDescent="0.25">
      <c r="A27" s="81"/>
      <c r="B27" s="86" t="s">
        <v>147</v>
      </c>
      <c r="C27" s="87"/>
    </row>
    <row r="28" spans="1:9" x14ac:dyDescent="0.25">
      <c r="A28" s="81"/>
      <c r="B28" s="37" t="s">
        <v>155</v>
      </c>
      <c r="C28" s="32">
        <v>0</v>
      </c>
    </row>
    <row r="29" spans="1:9" x14ac:dyDescent="0.25">
      <c r="A29" s="81"/>
      <c r="B29" s="37" t="s">
        <v>72</v>
      </c>
      <c r="C29" s="32">
        <v>0</v>
      </c>
    </row>
    <row r="30" spans="1:9" x14ac:dyDescent="0.25">
      <c r="A30" s="81"/>
      <c r="B30" s="37" t="s">
        <v>73</v>
      </c>
      <c r="C30" s="32">
        <v>0</v>
      </c>
    </row>
    <row r="31" spans="1:9" x14ac:dyDescent="0.25">
      <c r="A31" s="81"/>
      <c r="B31" s="86" t="s">
        <v>148</v>
      </c>
      <c r="C31" s="87"/>
    </row>
    <row r="32" spans="1:9" x14ac:dyDescent="0.25">
      <c r="A32" s="81"/>
      <c r="B32" s="37"/>
      <c r="C32" s="32"/>
    </row>
    <row r="33" spans="1:3" x14ac:dyDescent="0.25">
      <c r="A33" s="81"/>
      <c r="B33" s="37" t="s">
        <v>166</v>
      </c>
      <c r="C33" s="32">
        <v>1967616</v>
      </c>
    </row>
    <row r="34" spans="1:3" x14ac:dyDescent="0.25">
      <c r="A34" s="81"/>
      <c r="B34" s="37" t="s">
        <v>73</v>
      </c>
      <c r="C34" s="32">
        <v>7000000</v>
      </c>
    </row>
    <row r="35" spans="1:3" x14ac:dyDescent="0.25">
      <c r="A35" s="81"/>
      <c r="B35" s="86" t="s">
        <v>136</v>
      </c>
      <c r="C35" s="87"/>
    </row>
    <row r="36" spans="1:3" x14ac:dyDescent="0.25">
      <c r="A36" s="81"/>
      <c r="B36" s="37" t="s">
        <v>151</v>
      </c>
      <c r="C36" s="33">
        <v>1</v>
      </c>
    </row>
    <row r="37" spans="1:3" x14ac:dyDescent="0.25">
      <c r="A37" s="81"/>
      <c r="B37" s="37" t="s">
        <v>137</v>
      </c>
      <c r="C37" s="34"/>
    </row>
    <row r="38" spans="1:3" x14ac:dyDescent="0.25">
      <c r="A38" s="81"/>
      <c r="B38" s="37" t="s">
        <v>154</v>
      </c>
      <c r="C38" s="33">
        <v>1</v>
      </c>
    </row>
    <row r="39" spans="1:3" x14ac:dyDescent="0.25">
      <c r="A39" s="24" t="s">
        <v>83</v>
      </c>
      <c r="B39" s="93">
        <f>IFERROR(B20*(VLOOKUP(B18,E15:F17,2,0)),16666)</f>
        <v>6277331.1999999993</v>
      </c>
      <c r="C39" s="93"/>
    </row>
    <row r="40" spans="1:3" ht="93" customHeight="1" x14ac:dyDescent="0.25">
      <c r="A40" s="36" t="s">
        <v>149</v>
      </c>
      <c r="B40" s="94" t="s">
        <v>171</v>
      </c>
      <c r="C40" s="95"/>
    </row>
    <row r="41" spans="1:3" ht="211.5" customHeight="1" x14ac:dyDescent="0.25">
      <c r="A41" s="36" t="s">
        <v>84</v>
      </c>
      <c r="B41" s="91" t="s">
        <v>167</v>
      </c>
      <c r="C41" s="92"/>
    </row>
    <row r="42" spans="1:3" ht="26.1" customHeight="1" x14ac:dyDescent="0.25">
      <c r="A42" s="43" t="s">
        <v>141</v>
      </c>
      <c r="B42" s="43"/>
      <c r="C42" s="43"/>
    </row>
    <row r="43" spans="1:3" x14ac:dyDescent="0.25">
      <c r="A43" s="42" t="s">
        <v>142</v>
      </c>
      <c r="B43" s="90"/>
      <c r="C43" s="90"/>
    </row>
    <row r="44" spans="1:3" ht="41.1" customHeight="1" x14ac:dyDescent="0.25">
      <c r="A44" s="42" t="s">
        <v>140</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0" t="s">
        <v>85</v>
      </c>
      <c r="B1" s="60"/>
      <c r="C1" s="60"/>
    </row>
    <row r="2" spans="1:3" x14ac:dyDescent="0.25">
      <c r="A2" s="20" t="s">
        <v>29</v>
      </c>
      <c r="B2" s="61" t="str">
        <f>'AUTOS NOTA 324'!B2:C2</f>
        <v>SINIESTRO 117386902 - LEGIS APJ32070</v>
      </c>
      <c r="C2" s="62"/>
    </row>
    <row r="3" spans="1:3" x14ac:dyDescent="0.25">
      <c r="A3" s="5" t="s">
        <v>1</v>
      </c>
      <c r="B3" s="50" t="str">
        <f>'AUTOS  NOTA 322'!B2:C2</f>
        <v>2023108571  expediente  2023-4941</v>
      </c>
      <c r="C3" s="50"/>
    </row>
    <row r="4" spans="1:3" x14ac:dyDescent="0.25">
      <c r="A4" s="5" t="s">
        <v>2</v>
      </c>
      <c r="B4" s="50" t="str">
        <f>'AUTOS  NOTA 322'!B3:C3</f>
        <v>SUPERINTENDENCIA FINANCIERA DE COLOMBIA</v>
      </c>
      <c r="C4" s="50"/>
    </row>
    <row r="5" spans="1:3" x14ac:dyDescent="0.25">
      <c r="A5" s="5" t="s">
        <v>3</v>
      </c>
      <c r="B5" s="50" t="str">
        <f>'AUTOS  NOTA 322'!B4:C4</f>
        <v>ALLIANZ SEGUROS S.A.</v>
      </c>
      <c r="C5" s="50"/>
    </row>
    <row r="6" spans="1:3" ht="15" customHeight="1" x14ac:dyDescent="0.25">
      <c r="A6" s="5" t="s">
        <v>4</v>
      </c>
      <c r="B6" s="50" t="str">
        <f>'AUTOS  NOTA 322'!B5:C5</f>
        <v>FABIAN MAURICIO CASTRO CORTES</v>
      </c>
      <c r="C6" s="50"/>
    </row>
    <row r="7" spans="1:3" ht="15" customHeight="1" x14ac:dyDescent="0.25">
      <c r="A7" s="5" t="s">
        <v>5</v>
      </c>
      <c r="B7" s="50" t="str">
        <f>'AUTOS  NOTA 322'!B6:C6</f>
        <v>DEMANDA DIRECTA</v>
      </c>
      <c r="C7" s="50"/>
    </row>
    <row r="8" spans="1:3" ht="15" customHeight="1" x14ac:dyDescent="0.25">
      <c r="A8" s="31" t="s">
        <v>119</v>
      </c>
      <c r="B8" s="50" t="str">
        <f>'AUTOS  NOTA 322'!B7:C8</f>
        <v>DAÑOS MATERIALES AL VEHICULO ASEGURADO EN EL TALLER DESIGNADO</v>
      </c>
      <c r="C8" s="50"/>
    </row>
    <row r="9" spans="1:3" ht="18.95" customHeight="1" x14ac:dyDescent="0.25">
      <c r="A9" s="5" t="s">
        <v>120</v>
      </c>
      <c r="B9" s="50"/>
      <c r="C9" s="50"/>
    </row>
    <row r="10" spans="1:3" x14ac:dyDescent="0.25">
      <c r="A10" s="7" t="s">
        <v>82</v>
      </c>
      <c r="B10" s="102">
        <f>'AUTOS NOTA 324'!B20:C20</f>
        <v>8967616</v>
      </c>
      <c r="C10" s="102"/>
    </row>
    <row r="11" spans="1:3" x14ac:dyDescent="0.25">
      <c r="A11" s="7" t="s">
        <v>139</v>
      </c>
      <c r="B11" s="103">
        <f>'AUTOS NOTA 324'!B39:C39</f>
        <v>6277331.1999999993</v>
      </c>
      <c r="C11" s="50"/>
    </row>
    <row r="12" spans="1:3" ht="30" x14ac:dyDescent="0.25">
      <c r="A12" s="7" t="s">
        <v>86</v>
      </c>
      <c r="B12" s="100"/>
      <c r="C12" s="101"/>
    </row>
    <row r="13" spans="1:3" ht="45" x14ac:dyDescent="0.25">
      <c r="A13" s="5" t="s">
        <v>87</v>
      </c>
      <c r="B13" s="50"/>
      <c r="C13" s="50"/>
    </row>
    <row r="14" spans="1:3" ht="45" x14ac:dyDescent="0.25">
      <c r="A14" s="5" t="s">
        <v>88</v>
      </c>
      <c r="B14" s="50"/>
      <c r="C14" s="50"/>
    </row>
    <row r="15" spans="1:3" x14ac:dyDescent="0.25">
      <c r="A15" s="5" t="s">
        <v>89</v>
      </c>
      <c r="B15" s="6"/>
      <c r="C15" s="6"/>
    </row>
    <row r="16" spans="1:3" x14ac:dyDescent="0.25">
      <c r="A16" s="7" t="s">
        <v>90</v>
      </c>
      <c r="B16" s="50"/>
      <c r="C16" s="50"/>
    </row>
    <row r="17" spans="1:3" x14ac:dyDescent="0.2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152</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153</v>
      </c>
    </row>
    <row r="7" spans="1:15" x14ac:dyDescent="0.25">
      <c r="E7" s="1" t="s">
        <v>114</v>
      </c>
      <c r="I7" t="s">
        <v>145</v>
      </c>
      <c r="L7" s="30" t="s">
        <v>127</v>
      </c>
    </row>
    <row r="8" spans="1:15" x14ac:dyDescent="0.25">
      <c r="E8" s="1" t="s">
        <v>115</v>
      </c>
      <c r="L8" s="30" t="s">
        <v>147</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Laura Mariana Orozco</cp:lastModifiedBy>
  <cp:revision/>
  <dcterms:created xsi:type="dcterms:W3CDTF">2020-12-07T14:41:17Z</dcterms:created>
  <dcterms:modified xsi:type="dcterms:W3CDTF">2024-02-05T20:51:03Z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