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D0428015-546C-42FD-9C24-D1CA12C4101D}" xr6:coauthVersionLast="47" xr6:coauthVersionMax="47" xr10:uidLastSave="{00000000-0000-0000-0000-000000000000}"/>
  <bookViews>
    <workbookView xWindow="-110" yWindow="-110" windowWidth="19420" windowHeight="10300" activeTab="4"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<sst xmlns="http://schemas.openxmlformats.org/spreadsheetml/2006/main" count="252" uniqueCount="183">
  <si>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</si>
  <si>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</si>
  <si>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</si>
  <si>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</si>
  <si>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</si>
  <si>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</si>
  <si>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</si>
  <si>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</si>
  <si>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</si>
  <si>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</si>
  <si>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</si>
  <si>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</si>
  <si>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</si>
  <si>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</si>
  <si>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</si>
  <si>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</si>
  <si>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</si>
  <si>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</si>
  <si>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</si>
  <si>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</si>
  <si>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</si>
  <si>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</si>
  <si>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</si>
  <si>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</si>
  <si>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</si>
  <si>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</si>
  <si>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</si>
  <si>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</si>
  <si>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</si>
  <si>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</si>
  <si>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</si>
  <si>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</si>
  <si>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</si>
  <si>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</si>
  <si>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</si>
  <si>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</si>
  <si>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</si>
  <si>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</si>
  <si>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</si>
  <si>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</si>
  <si>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</si>
  <si>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</si>
  <si>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</si>
  <si>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</si>
  <si>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</si>
  <si>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</si>
  <si>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</si>
  <si>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</si>
  <si>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</si>
  <si>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</si>
  <si>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</si>
  <si>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</si>
  <si>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</si>
  <si>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</si>
  <si>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</si>
  <si>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</si>
  <si>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</si>
  <si>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</si>
  <si>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</si>
  <si>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</si>
  <si>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</si>
  <si>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</si>
  <si>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</si>
  <si>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</si>
  <si>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</si>
  <si>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</si>
  <si>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</si>
  <si>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</si>
  <si>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</si>
  <si>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</si>
  <si>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</si>
  <si>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</si>
  <si>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</si>
  <si>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</si>
  <si>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</si>
  <si>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</si>
  <si>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</si>
  <si>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</si>
  <si>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</si>
  <si>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</si>
  <si>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</si>
  <si>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</si>
  <si>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</si>
  <si>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</si>
  <si>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</si>
  <si>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</si>
  <si>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</si>
  <si>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</si>
  <si>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</si>
  <si>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</si>
  <si>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</si>
  <si>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</si>
  <si>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</si>
  <si>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</si>
  <si>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</si>
  <si>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</si>
  <si>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</si>
  <si>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</si>
  <si>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</si>
  <si>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</si>
  <si>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</si>
  <si>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</si>
  <si>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</si>
  <si>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</si>
  <si>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</si>
  <si>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</si>
  <si>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</si>
  <si>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</si>
  <si>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</si>
  <si>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</si>
  <si>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</si>
  <si>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</si>
  <si>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</si>
  <si>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</si>
  <si>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</si>
  <si>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</si>
  <si>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</si>
  <si>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</si>
  <si>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</si>
  <si>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</si>
  <si>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</si>
  <si>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</si>
  <si>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</si>
  <si>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</si>
  <si>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</si>
  <si>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</si>
  <si>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</si>
  <si>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</si>
  <si>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</si>
  <si>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</si>
  <si>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</si>
  <si>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</si>
  <si>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</si>
  <si>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</si>
  <si>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</si>
  <si>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</si>
  <si>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</si>
  <si>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</si>
  <si>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</si>
  <si>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</si>
  <si>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</si>
  <si>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</si>
  <si>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</si>
  <si>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</si>
  <si>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</si>
  <si>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</si>
  <si>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</si>
  <si>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</si>
  <si>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</si>
  <si>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</si>
  <si>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</si>
  <si>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</si>
  <si>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</si>
  <si>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</si>
  <si>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</si>
  <si>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</si>
  <si>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</si>
  <si>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11001418902720230082900</t>
  </si>
  <si>
    <t>Juzgado Veintisiete de Pequeñas Causas y Competencia Múltiple de Bogotá D.C</t>
  </si>
  <si>
    <t>Allianz Seguros S.A.</t>
  </si>
  <si>
    <t>Zanyha Liseth Perez Saavedra</t>
  </si>
  <si>
    <t>N/A</t>
  </si>
  <si>
    <t>17 de junio de 2021</t>
  </si>
  <si>
    <t>28 de junio de 2023</t>
  </si>
  <si>
    <t>05 de octubre de 2023</t>
  </si>
  <si>
    <t>1. Zanyha Liseth Pérez Saavedra compró un vehículo Chevrolet Beat, modelo 2021, placa JNU621, y lo aseguró contra todo riesgo con Allianz Seguros S.A.
2. El vehículo fue asegurado bajo la Póliza No. 022037844/5922 de Allianz Seguros S.A., con un valor asegurado de $41.990.000, incluyendo cobertura de hurto y gastos de movilización por $1.200.000. 
3. El 17 de junio de 2021, durante la vigencia de la póliza, el vehículo fue hurtado en Bogotá.
4. La propietaria reportó el hurto a las autoridades y a Allianz Seguros S.A., registrando el caso como Siniestro No. 102768933, y presentó la denuncia ante la Fiscalía (Noticia Criminal No. 110016101626202103301).</t>
  </si>
  <si>
    <t>022037844 / 5922</t>
  </si>
  <si>
    <t>23 de octubre de 2023</t>
  </si>
  <si>
    <t>JNU621</t>
  </si>
  <si>
    <t>N/A (SUSTRACCIÓN TOTAL)</t>
  </si>
  <si>
    <t xml:space="preserve">22037844/5922 </t>
  </si>
  <si>
    <t>Desde las 00:00 horas del 14/01/2021 hasta las 24:00 horas del 13/01/2022</t>
  </si>
  <si>
    <t>27 de septiembre de 2024</t>
  </si>
  <si>
    <t>02 de octubre de 2024</t>
  </si>
  <si>
    <t>Sustracción total</t>
  </si>
  <si>
    <t>Intereses de mora</t>
  </si>
  <si>
    <t>Gastos de Movilización</t>
  </si>
  <si>
    <t xml:space="preserve">No los tasa, pero se pretenden </t>
  </si>
  <si>
    <t xml:space="preserve">EXCEPCIONES DE MERITO FRENTE A LA DEMANDA:
1. PRESCRIPCIÓN DE LA ACCIÓN DERIVADA DEL CONTRATO DE SEGURO.
2. INEXISTENCIA DE OBLIGACIÓN DE INDEMNIZAR POR INCUMPLIMIENTO DE LAS CARGAS DEL ARTÍCULO 1077 DEL CÓDIGO DE COMERCIO.
3.LA MALA FE DE LA ASEGURADA – PÉRDIDA DEL DERECHO A LA INDEMNIZACIÓN.
4. FALTA DE COBERTURA MATERIAL AL ESTAR ANTE UN RIESGO EXPRESAMENTE EXCLUIDO DE AMPARO. 
5. TERMINACIÓN AUTOMÁTICA DEL SEGURO INSTRUMENTALIZADO EN LA POLIZA 022037844 / 5922 POR FALTA DE NOTIFICACIÓN DE LA AGRAVACIÓN DEL RIESGO ASEGURADO – APLICACIÓN DEL ARTÍCULO 1060 DEL CÓDIGO DE COMERCIO.
6. INEXISTENCIA DE OBLIGACIÓN INDEMNIZATORIA POR CUANTO LOS ACTOS POTESTATIVOS SON INASEGURABLES.
7.FALTA DE LEGITIMACIÓN EN LA CAUSA DE LA SEÑORA ZANYHA LISETH PEREZ SAAVEDRA  PARA SOLICITAR EL VALOR TOTAL DE LA SUMA ASEGURADA.
8.CARÁCTER MERAMENTE INDEMNIZATORIO DE LOS CONTRATOS DE SEGURO.
9. IMPROCEDENCIA DEL COBRO DE INTERESES MORATORIOS.
10. EN CUALQUIER CASO, DE NINGUNA FORMA SE PODRÁ EXCEDER EL LIMITE DEL VALOR ASEGURADO.
11. DISPONIBILIDAD DEL VALOR ASEGURADO.
12. APLICACIÓN AL CLAUSULADO GENERAL DEL CONTRATO DE SEGURO – EN CASO DE ACREDITARSE EL HURTO DEL VEHÍCULO ASEGURADO, ESTE DEBERÁ TRANSFERIRSE A ALLIANZ SEGUROS S.A. 
13. GENERICA O INNOMINADA Y OTRAS
</t>
  </si>
  <si>
    <t xml:space="preserve">La contingencia se califica como REMOTO teniendo en cuenta que en el presente caso operó la prescripción ordinaria de las acciones derivadas del contrato de seguro en los términos del articulo 1081 Código de Comercio.
Lo primero que debe tomarse en consideración, es que la póliza de seguro No. 022037844 / 5922, cuya asegurada es ZANYHA LISETH PEREZ SAAVEDRA, presta cobertura temporal y material, de conformidad con los hechos y pretensiones, expuestos en el líbelo de la demanda. Frente a la cobertura temporal, debe señalarse que el hecho, esto es, el hurto del vehículo de placas JNU621, ocurrió el 17 de junio de 2021, es decir, acaeció dentro de la vigencia de la póliza comprendida entre el 14 de enero de 2021 y el 13 de enero de 2022. Aunado a ello, presta cobertura material en tanto ampara el hurto de mayor cuantía, pretensión que se le endilga a la Compañía de Seguros. Adicionalmente, en virtud de lo consagrado en el articulo 1081 del Código de Comercio, la acción derivada del contrato de Seguro está prescrita, puesto que la demanda se interpuso en un tiempo mayor a los dos años contados a partir de la ocurrencia del hurto del vehículo (17 de junio de 2021). Ahora bien, aunque el 21 de junio de 2021 la asegurada radicó solicitud de indeminización ante Allianz Seguros, lo que a voces del articulo 94 del C.G.P se entendería como una interrupción del término, lo cierto es que incluso tomando esa calenda el término de dos años para ejercer las acciones se consolidó el 21 de junio de 2023, mientras que la demanda se radicó el 31 de octubre de 2023, es decir, en un término superior a los años establecidos en la norma.   
Por otro lado, frente a la obligación indemnizatoria de la Compañía, debe decirse que en este caso no se han acreditado las condiciones de tiempo, modo y lugar en las que acaeció el hurto del vehiculo. Lo anterior, como se indicó en el informe final realizado por el Instituto Nacional de Investigación y Fraude (INIF) hubo  inconsistencias en las versiones rendidas por parte de la propietaria y el conductor con relación a la ocurrencia del hurto en el que se pudo constatar: (i) que el día y hora del supuesto hurto no sucedió en la dirección manifestada, en tanto existe video de cámara de seguridad que contradice tal hecho y (ii) que el vehiculo se encontraba inscrito en plataformas de transporte informal, lo que pudo provocar el hurto. Como consecuencia de esta situación sospechosa, dependerá del debate probatorio, el determinar si el hurto ocurrió como se informó, o si por el contrario atendió a un hecho provocado o hecho potestativo del asegurado o del conductor autorizado. En todo caso, la contigencia se califica como remota en tanto operó la prescripción ordinaria de las acciones derivadas del contrato de seguro en los términos del articulo 1081 Código de Comercio.
Todo lo anterior, sin perjuicio del carácter contingente del proceso.
 </t>
  </si>
  <si>
    <t>Como liquidación objetiva de las pretensiones se estima un monto de $77.957.915
1. Valor Asegurado Hurto Mayor Cuantía: Por concepto del amparo de hurto de mayor cuantía contemplado en la Póliza No. 022037844 / 5922, se estima como límite la suma de $40.600.000.  Dado que en la póliza se establece que el valor asegurado será el menor entre el definido en la Guía de Valores Fasecolda y el valor asegurado en la carátula. Debe aclararse que para este caso el valor de la Guía de Valores Fasecolda resulta siendo inferior al indicado en la caratula de la Póliza, razón por la cual se tendrá en cuenta el primero.
2. Gastos de Movilización: No se  reconocerá suma alguna por este concepto, toda vez que dentro del pleanario no se aportaron medios de prueba que permitan afectar el amparo que permitan advertir que la asegurada incurrió en gastos de movilización con ocación al supuesto hurto. 
3. Intereses de Mora: Se reconocerá la suma de $37.357.915 por concepto de intereses moratorios. Lo anterior, teniendo como fecha inicial el día 21 de julio de 2023, es decir, un mes después de la reclamación (21 de junio de 2021), hasta la fecha de presentación del presente informe. 
4. Deducible: No se encuentra contemplado dentro del contrato de seguro, deducible alguno para el amparo de hurto de mayor cuantía.</t>
  </si>
  <si>
    <t>SINIESTRO  102768933   LEGIS APJ32617</t>
  </si>
  <si>
    <t>SINIESTRO  102768933   APL. 214637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</si>
</sst>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0" fontId="0" fillId="7"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0" borderId="1" xfId="0" applyBorder="1" applyAlignment="1">
      <alignment horizontal="left" vertical="top" wrapText="1"/>
    </xf>
    <xf numFmtId="0" fontId="0" fillId="0" borderId="1" xfId="0" applyBorder="1" applyAlignment="1">
      <alignment horizontal="left"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96" zoomScaleNormal="96" workbookViewId="0">
      <selection activeCell="B14" sqref="B14:C14"/>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47" t="s">
        <v>0</v>
      </c>
      <c r="B1" s="47"/>
      <c r="C1" s="47"/>
    </row>
    <row r="2" spans="1:3" x14ac:dyDescent="0.35">
      <c r="A2" s="5" t="s">
        <v>1</v>
      </c>
      <c r="B2" s="49" t="s">
        <v>157</v>
      </c>
      <c r="C2" s="50"/>
    </row>
    <row r="3" spans="1:3" x14ac:dyDescent="0.35">
      <c r="A3" s="5" t="s">
        <v>2</v>
      </c>
      <c r="B3" s="45" t="s">
        <v>158</v>
      </c>
      <c r="C3" s="46"/>
    </row>
    <row r="4" spans="1:3" x14ac:dyDescent="0.35">
      <c r="A4" s="5" t="s">
        <v>3</v>
      </c>
      <c r="B4" s="45" t="s">
        <v>159</v>
      </c>
      <c r="C4" s="46"/>
    </row>
    <row r="5" spans="1:3" ht="31.5" customHeight="1" x14ac:dyDescent="0.35">
      <c r="A5" s="5" t="s">
        <v>4</v>
      </c>
      <c r="B5" s="45" t="s">
        <v>160</v>
      </c>
      <c r="C5" s="46"/>
    </row>
    <row r="6" spans="1:3" x14ac:dyDescent="0.35">
      <c r="A6" s="5" t="s">
        <v>5</v>
      </c>
      <c r="B6" s="48" t="s">
        <v>122</v>
      </c>
      <c r="C6" s="48"/>
    </row>
    <row r="7" spans="1:3" x14ac:dyDescent="0.35">
      <c r="A7" s="27" t="s">
        <v>6</v>
      </c>
      <c r="B7" s="45" t="s">
        <v>131</v>
      </c>
      <c r="C7" s="46"/>
    </row>
    <row r="8" spans="1:3" ht="37.5" customHeight="1" x14ac:dyDescent="0.35">
      <c r="A8" s="28" t="s">
        <v>138</v>
      </c>
      <c r="B8" s="48" t="s">
        <v>169</v>
      </c>
      <c r="C8" s="48"/>
    </row>
    <row r="9" spans="1:3" x14ac:dyDescent="0.35">
      <c r="A9" s="28" t="s">
        <v>132</v>
      </c>
      <c r="B9" s="48" t="s">
        <v>161</v>
      </c>
      <c r="C9" s="48"/>
    </row>
    <row r="10" spans="1:3" x14ac:dyDescent="0.35">
      <c r="A10" s="28" t="s">
        <v>7</v>
      </c>
      <c r="B10" s="48" t="s">
        <v>161</v>
      </c>
      <c r="C10" s="48"/>
    </row>
    <row r="11" spans="1:3" ht="30" customHeight="1" x14ac:dyDescent="0.35">
      <c r="A11" s="29" t="s">
        <v>8</v>
      </c>
      <c r="B11" s="48" t="s">
        <v>161</v>
      </c>
      <c r="C11" s="48"/>
    </row>
    <row r="12" spans="1:3" ht="30" customHeight="1" x14ac:dyDescent="0.35">
      <c r="A12" s="5" t="s">
        <v>9</v>
      </c>
      <c r="B12" s="48" t="s">
        <v>161</v>
      </c>
      <c r="C12" s="48"/>
    </row>
    <row r="13" spans="1:3" x14ac:dyDescent="0.35">
      <c r="A13" s="5" t="s">
        <v>10</v>
      </c>
      <c r="B13" s="48" t="s">
        <v>161</v>
      </c>
      <c r="C13" s="48"/>
    </row>
    <row r="14" spans="1:3" x14ac:dyDescent="0.35">
      <c r="A14" s="5" t="s">
        <v>11</v>
      </c>
      <c r="B14" s="48" t="s">
        <v>161</v>
      </c>
      <c r="C14" s="48"/>
    </row>
    <row r="15" spans="1:3" x14ac:dyDescent="0.35">
      <c r="A15" s="5" t="s">
        <v>145</v>
      </c>
      <c r="B15" s="48" t="s">
        <v>161</v>
      </c>
      <c r="C15" s="48"/>
    </row>
    <row r="16" spans="1:3" x14ac:dyDescent="0.35">
      <c r="A16" s="5" t="s">
        <v>12</v>
      </c>
      <c r="B16" s="48" t="s">
        <v>161</v>
      </c>
      <c r="C16" s="48"/>
    </row>
    <row r="17" spans="1:3" ht="15" customHeight="1" x14ac:dyDescent="0.35">
      <c r="A17" s="5" t="s">
        <v>13</v>
      </c>
      <c r="B17" s="48" t="s">
        <v>161</v>
      </c>
      <c r="C17" s="48"/>
    </row>
    <row r="18" spans="1:3" x14ac:dyDescent="0.35">
      <c r="A18" s="5" t="s">
        <v>15</v>
      </c>
      <c r="B18" s="48" t="s">
        <v>161</v>
      </c>
      <c r="C18" s="48"/>
    </row>
    <row r="19" spans="1:3" ht="18.75" customHeight="1" x14ac:dyDescent="0.35">
      <c r="A19" s="5" t="s">
        <v>16</v>
      </c>
      <c r="B19" s="48" t="s">
        <v>161</v>
      </c>
      <c r="C19" s="48"/>
    </row>
    <row r="20" spans="1:3" x14ac:dyDescent="0.35">
      <c r="A20" s="5" t="s">
        <v>133</v>
      </c>
      <c r="B20" s="48" t="s">
        <v>161</v>
      </c>
      <c r="C20" s="48"/>
    </row>
    <row r="21" spans="1:3" ht="17.25" customHeight="1" x14ac:dyDescent="0.35">
      <c r="A21" s="5" t="s">
        <v>17</v>
      </c>
      <c r="B21" s="48" t="s">
        <v>161</v>
      </c>
      <c r="C21" s="48"/>
    </row>
    <row r="22" spans="1:3" x14ac:dyDescent="0.35">
      <c r="A22" s="44" t="s">
        <v>19</v>
      </c>
      <c r="B22" s="58" t="s">
        <v>162</v>
      </c>
      <c r="C22" s="58"/>
    </row>
    <row r="23" spans="1:3" x14ac:dyDescent="0.35">
      <c r="A23" s="28" t="s">
        <v>20</v>
      </c>
      <c r="B23" s="57" t="s">
        <v>163</v>
      </c>
      <c r="C23" s="56"/>
    </row>
    <row r="24" spans="1:3" x14ac:dyDescent="0.35">
      <c r="A24" s="28" t="s">
        <v>21</v>
      </c>
      <c r="B24" s="57" t="s">
        <v>164</v>
      </c>
      <c r="C24" s="56"/>
    </row>
    <row r="25" spans="1:3" x14ac:dyDescent="0.35">
      <c r="A25" s="51" t="s">
        <v>147</v>
      </c>
      <c r="B25" s="56" t="s">
        <v>165</v>
      </c>
      <c r="C25" s="53"/>
    </row>
    <row r="26" spans="1:3" x14ac:dyDescent="0.35">
      <c r="A26" s="51"/>
      <c r="B26" s="53"/>
      <c r="C26" s="53"/>
    </row>
    <row r="27" spans="1:3" ht="100.5" customHeight="1" x14ac:dyDescent="0.35">
      <c r="A27" s="51"/>
      <c r="B27" s="53"/>
      <c r="C27" s="53"/>
    </row>
    <row r="28" spans="1:3" x14ac:dyDescent="0.35">
      <c r="A28" s="28" t="s">
        <v>23</v>
      </c>
      <c r="B28" s="45" t="s">
        <v>160</v>
      </c>
      <c r="C28" s="46"/>
    </row>
    <row r="29" spans="1:3" x14ac:dyDescent="0.35">
      <c r="A29" s="28" t="s">
        <v>24</v>
      </c>
      <c r="B29" s="53">
        <v>1010210474</v>
      </c>
      <c r="C29" s="53"/>
    </row>
    <row r="30" spans="1:3" x14ac:dyDescent="0.35">
      <c r="A30" s="28" t="s">
        <v>25</v>
      </c>
      <c r="B30" s="53" t="s">
        <v>168</v>
      </c>
      <c r="C30" s="53"/>
    </row>
    <row r="31" spans="1:3" x14ac:dyDescent="0.35">
      <c r="A31" s="28" t="s">
        <v>134</v>
      </c>
      <c r="B31" s="53" t="s">
        <v>166</v>
      </c>
      <c r="C31" s="53"/>
    </row>
    <row r="32" spans="1:3" x14ac:dyDescent="0.35">
      <c r="A32" s="28" t="s">
        <v>26</v>
      </c>
      <c r="B32" s="54" t="s">
        <v>167</v>
      </c>
      <c r="C32" s="55"/>
    </row>
    <row r="33" spans="1:3" x14ac:dyDescent="0.35">
      <c r="A33" s="5" t="s">
        <v>27</v>
      </c>
      <c r="B33" s="52" t="s">
        <v>172</v>
      </c>
      <c r="C33" s="52"/>
    </row>
    <row r="34" spans="1:3" ht="43.5" x14ac:dyDescent="0.35">
      <c r="A34" s="5" t="s">
        <v>135</v>
      </c>
      <c r="B34" s="52" t="s">
        <v>173</v>
      </c>
      <c r="C34" s="48"/>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2" sqref="B2:C2"/>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78" t="s">
        <v>28</v>
      </c>
      <c r="B1" s="78"/>
      <c r="C1" s="78"/>
    </row>
    <row r="2" spans="1:3" ht="15.75" customHeight="1" x14ac:dyDescent="0.35">
      <c r="A2" s="20" t="s">
        <v>29</v>
      </c>
      <c r="B2" s="68" t="s">
        <v>181</v>
      </c>
      <c r="C2" s="69"/>
    </row>
    <row r="3" spans="1:3" s="2" customFormat="1" x14ac:dyDescent="0.35">
      <c r="A3" s="5" t="s">
        <v>1</v>
      </c>
      <c r="B3" s="48" t="str">
        <f>'AUTOS  NOTA 322'!B2:C2</f>
        <v>11001418902720230082900</v>
      </c>
      <c r="C3" s="48"/>
    </row>
    <row r="4" spans="1:3" s="2" customFormat="1" x14ac:dyDescent="0.35">
      <c r="A4" s="5" t="s">
        <v>2</v>
      </c>
      <c r="B4" s="48" t="str">
        <f>'AUTOS  NOTA 322'!B3:C3</f>
        <v>Juzgado Veintisiete de Pequeñas Causas y Competencia Múltiple de Bogotá D.C</v>
      </c>
      <c r="C4" s="48"/>
    </row>
    <row r="5" spans="1:3" s="2" customFormat="1" x14ac:dyDescent="0.35">
      <c r="A5" s="5" t="s">
        <v>3</v>
      </c>
      <c r="B5" s="48" t="str">
        <f>'AUTOS  NOTA 322'!B4:C4</f>
        <v>Allianz Seguros S.A.</v>
      </c>
      <c r="C5" s="48"/>
    </row>
    <row r="6" spans="1:3" s="2" customFormat="1" x14ac:dyDescent="0.35">
      <c r="A6" s="5" t="s">
        <v>4</v>
      </c>
      <c r="B6" s="48" t="str">
        <f>'AUTOS  NOTA 322'!B5:C5</f>
        <v>Zanyha Liseth Perez Saavedra</v>
      </c>
      <c r="C6" s="48"/>
    </row>
    <row r="7" spans="1:3" s="2" customFormat="1" x14ac:dyDescent="0.35">
      <c r="A7" s="5" t="s">
        <v>5</v>
      </c>
      <c r="B7" s="48" t="str">
        <f>'AUTOS  NOTA 322'!B6:C6</f>
        <v>DEMANDA DIRECTA</v>
      </c>
      <c r="C7" s="48"/>
    </row>
    <row r="8" spans="1:3" s="2" customFormat="1" x14ac:dyDescent="0.35">
      <c r="A8" s="31" t="s">
        <v>119</v>
      </c>
      <c r="B8" s="48" t="str">
        <f>'AUTOS  NOTA 322'!B7:C8</f>
        <v>N/A (SUSTRACCIÓN TOTAL)</v>
      </c>
      <c r="C8" s="48"/>
    </row>
    <row r="9" spans="1:3" x14ac:dyDescent="0.35">
      <c r="A9" s="20" t="s">
        <v>30</v>
      </c>
      <c r="B9" s="48" t="s">
        <v>170</v>
      </c>
      <c r="C9" s="48"/>
    </row>
    <row r="10" spans="1:3" x14ac:dyDescent="0.35">
      <c r="A10" s="20" t="s">
        <v>22</v>
      </c>
      <c r="B10" s="48" t="s">
        <v>131</v>
      </c>
      <c r="C10" s="48"/>
    </row>
    <row r="11" spans="1:3" x14ac:dyDescent="0.35">
      <c r="A11" s="20" t="s">
        <v>31</v>
      </c>
      <c r="B11" s="61">
        <v>41990000</v>
      </c>
      <c r="C11" s="62"/>
    </row>
    <row r="12" spans="1:3" x14ac:dyDescent="0.35">
      <c r="A12" s="20" t="s">
        <v>137</v>
      </c>
      <c r="B12" s="61">
        <v>0</v>
      </c>
      <c r="C12" s="62"/>
    </row>
    <row r="13" spans="1:3" x14ac:dyDescent="0.35">
      <c r="A13" s="20" t="s">
        <v>32</v>
      </c>
      <c r="B13" s="45" t="s">
        <v>94</v>
      </c>
      <c r="C13" s="46"/>
    </row>
    <row r="14" spans="1:3" x14ac:dyDescent="0.35">
      <c r="A14" s="20" t="s">
        <v>33</v>
      </c>
      <c r="B14" s="79" t="s">
        <v>171</v>
      </c>
      <c r="C14" s="48"/>
    </row>
    <row r="15" spans="1:3" x14ac:dyDescent="0.35">
      <c r="A15" s="20" t="s">
        <v>34</v>
      </c>
      <c r="B15" s="48" t="s">
        <v>35</v>
      </c>
      <c r="C15" s="48"/>
    </row>
    <row r="16" spans="1:3" x14ac:dyDescent="0.35">
      <c r="A16" s="20" t="s">
        <v>36</v>
      </c>
      <c r="B16" s="45" t="s">
        <v>35</v>
      </c>
      <c r="C16" s="46"/>
    </row>
    <row r="17" spans="1:3" x14ac:dyDescent="0.35">
      <c r="A17" s="65" t="s">
        <v>37</v>
      </c>
      <c r="B17" s="48"/>
      <c r="C17" s="48"/>
    </row>
    <row r="18" spans="1:3" x14ac:dyDescent="0.35">
      <c r="A18" s="66"/>
      <c r="B18" s="10" t="s">
        <v>39</v>
      </c>
      <c r="C18" s="10" t="s">
        <v>40</v>
      </c>
    </row>
    <row r="19" spans="1:3" x14ac:dyDescent="0.35">
      <c r="A19" s="66"/>
      <c r="B19" s="6" t="s">
        <v>144</v>
      </c>
      <c r="C19" s="6"/>
    </row>
    <row r="20" spans="1:3" x14ac:dyDescent="0.35">
      <c r="A20" s="66"/>
      <c r="B20" s="6"/>
      <c r="C20" s="6"/>
    </row>
    <row r="21" spans="1:3" x14ac:dyDescent="0.35">
      <c r="A21" s="67"/>
      <c r="B21" s="6"/>
      <c r="C21" s="6"/>
    </row>
    <row r="22" spans="1:3" x14ac:dyDescent="0.35">
      <c r="A22" s="20" t="s">
        <v>41</v>
      </c>
      <c r="B22" s="48"/>
      <c r="C22" s="48"/>
    </row>
    <row r="23" spans="1:3" x14ac:dyDescent="0.35">
      <c r="A23" s="20" t="s">
        <v>42</v>
      </c>
      <c r="B23" s="68"/>
      <c r="C23" s="69"/>
    </row>
    <row r="24" spans="1:3" x14ac:dyDescent="0.35">
      <c r="A24" s="20" t="s">
        <v>43</v>
      </c>
      <c r="B24" s="48" t="s">
        <v>97</v>
      </c>
      <c r="C24" s="48"/>
    </row>
    <row r="25" spans="1:3" x14ac:dyDescent="0.35">
      <c r="A25" s="20" t="s">
        <v>44</v>
      </c>
      <c r="B25" s="48"/>
      <c r="C25" s="48"/>
    </row>
    <row r="26" spans="1:3" x14ac:dyDescent="0.35">
      <c r="A26" s="20" t="s">
        <v>46</v>
      </c>
      <c r="B26" s="48"/>
      <c r="C26" s="48"/>
    </row>
    <row r="27" spans="1:3" x14ac:dyDescent="0.35">
      <c r="A27" s="19" t="s">
        <v>47</v>
      </c>
      <c r="B27" s="48"/>
      <c r="C27" s="48"/>
    </row>
    <row r="28" spans="1:3" x14ac:dyDescent="0.35">
      <c r="A28" s="70" t="s">
        <v>48</v>
      </c>
      <c r="B28" s="70"/>
      <c r="C28" s="70"/>
    </row>
    <row r="29" spans="1:3" x14ac:dyDescent="0.35">
      <c r="A29" s="63" t="s">
        <v>49</v>
      </c>
      <c r="B29" s="64"/>
      <c r="C29" s="11"/>
    </row>
    <row r="30" spans="1:3" x14ac:dyDescent="0.35">
      <c r="A30" s="63" t="s">
        <v>50</v>
      </c>
      <c r="B30" s="64"/>
      <c r="C30" s="11"/>
    </row>
    <row r="31" spans="1:3" x14ac:dyDescent="0.35">
      <c r="A31" s="63" t="s">
        <v>51</v>
      </c>
      <c r="B31" s="64"/>
      <c r="C31" s="12"/>
    </row>
    <row r="32" spans="1:3" x14ac:dyDescent="0.35">
      <c r="A32" s="63" t="s">
        <v>52</v>
      </c>
      <c r="B32" s="64"/>
      <c r="C32" s="11"/>
    </row>
    <row r="33" spans="1:3" x14ac:dyDescent="0.35">
      <c r="A33" s="63" t="s">
        <v>53</v>
      </c>
      <c r="B33" s="64"/>
      <c r="C33" s="11"/>
    </row>
    <row r="34" spans="1:3" x14ac:dyDescent="0.35">
      <c r="A34" s="63" t="s">
        <v>54</v>
      </c>
      <c r="B34" s="64"/>
      <c r="C34" s="13"/>
    </row>
    <row r="35" spans="1:3" x14ac:dyDescent="0.35">
      <c r="A35" s="59" t="s">
        <v>55</v>
      </c>
      <c r="B35" s="60"/>
      <c r="C35" s="14"/>
    </row>
    <row r="36" spans="1:3" x14ac:dyDescent="0.35">
      <c r="A36" s="59" t="s">
        <v>56</v>
      </c>
      <c r="B36" s="60"/>
      <c r="C36" s="15"/>
    </row>
    <row r="37" spans="1:3" x14ac:dyDescent="0.35">
      <c r="A37" s="71" t="s">
        <v>57</v>
      </c>
      <c r="B37" s="72"/>
      <c r="C37" s="15"/>
    </row>
    <row r="38" spans="1:3" x14ac:dyDescent="0.35">
      <c r="A38" s="73"/>
      <c r="B38" s="74"/>
      <c r="C38" s="15"/>
    </row>
    <row r="39" spans="1:3" x14ac:dyDescent="0.35">
      <c r="A39" s="75"/>
      <c r="B39" s="76"/>
      <c r="C39" s="15"/>
    </row>
    <row r="40" spans="1:3" x14ac:dyDescent="0.35">
      <c r="A40" s="77" t="s">
        <v>58</v>
      </c>
      <c r="B40" s="77"/>
      <c r="C40" s="77"/>
    </row>
    <row r="41" spans="1:3" x14ac:dyDescent="0.35">
      <c r="A41" s="17" t="s">
        <v>59</v>
      </c>
      <c r="B41" s="18"/>
      <c r="C41" s="15"/>
    </row>
    <row r="42" spans="1:3" x14ac:dyDescent="0.35">
      <c r="A42" s="59" t="s">
        <v>60</v>
      </c>
      <c r="B42" s="60"/>
      <c r="C42" s="15"/>
    </row>
    <row r="43" spans="1:3" x14ac:dyDescent="0.35">
      <c r="A43" s="59" t="s">
        <v>61</v>
      </c>
      <c r="B43" s="60"/>
      <c r="C43" s="15"/>
    </row>
    <row r="44" spans="1:3" x14ac:dyDescent="0.35">
      <c r="A44" s="17" t="s">
        <v>62</v>
      </c>
      <c r="B44" s="18"/>
      <c r="C44" s="15"/>
    </row>
    <row r="45" spans="1:3" x14ac:dyDescent="0.35">
      <c r="A45" s="17" t="s">
        <v>63</v>
      </c>
      <c r="B45" s="18"/>
      <c r="C45" s="15"/>
    </row>
    <row r="46" spans="1:3" x14ac:dyDescent="0.35">
      <c r="A46" s="59" t="s">
        <v>64</v>
      </c>
      <c r="B46" s="60"/>
      <c r="C46" s="15"/>
    </row>
    <row r="47" spans="1:3" x14ac:dyDescent="0.35">
      <c r="A47" s="17" t="s">
        <v>65</v>
      </c>
      <c r="B47" s="16"/>
      <c r="C47" s="15"/>
    </row>
    <row r="48" spans="1:3" x14ac:dyDescent="0.35">
      <c r="A48" s="59" t="s">
        <v>66</v>
      </c>
      <c r="B48" s="60"/>
      <c r="C48" s="15"/>
    </row>
    <row r="49" spans="1:3" x14ac:dyDescent="0.35">
      <c r="A49" s="59" t="s">
        <v>67</v>
      </c>
      <c r="B49" s="60"/>
      <c r="C49" s="15"/>
    </row>
    <row r="50" spans="1:3" x14ac:dyDescent="0.35">
      <c r="A50" s="59" t="s">
        <v>57</v>
      </c>
      <c r="B50" s="60"/>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7" zoomScale="115" zoomScaleNormal="115" workbookViewId="0">
      <selection activeCell="B19" sqref="B19:C19"/>
    </sheetView>
  </sheetViews>
  <sheetFormatPr baseColWidth="10" defaultColWidth="0" defaultRowHeight="14.5" x14ac:dyDescent="0.35"/>
  <cols>
    <col min="1" max="1" width="41.81640625" customWidth="1"/>
    <col min="2" max="2" width="35.453125" customWidth="1"/>
    <col min="3" max="3" width="54.81640625" customWidth="1"/>
    <col min="4" max="8" width="11.453125" hidden="1" customWidth="1"/>
    <col min="9" max="9" width="12" hidden="1" customWidth="1"/>
    <col min="10" max="16384" width="11.453125" hidden="1"/>
  </cols>
  <sheetData>
    <row r="1" spans="1:9" ht="18.5" x14ac:dyDescent="0.35">
      <c r="A1" s="78" t="s">
        <v>68</v>
      </c>
      <c r="B1" s="78"/>
      <c r="C1" s="78"/>
    </row>
    <row r="2" spans="1:9" ht="15" customHeight="1" x14ac:dyDescent="0.35">
      <c r="A2" s="35" t="s">
        <v>29</v>
      </c>
      <c r="B2" s="83" t="str">
        <f>'AUTOS NOTA 321'!B2:C2</f>
        <v>SINIESTRO  102768933   LEGIS APJ32617</v>
      </c>
      <c r="C2" s="84"/>
    </row>
    <row r="3" spans="1:9" x14ac:dyDescent="0.35">
      <c r="A3" s="36" t="s">
        <v>1</v>
      </c>
      <c r="B3" s="98" t="str">
        <f>'AUTOS  NOTA 322'!B2:C2</f>
        <v>11001418902720230082900</v>
      </c>
      <c r="C3" s="98"/>
    </row>
    <row r="4" spans="1:9" x14ac:dyDescent="0.35">
      <c r="A4" s="36" t="s">
        <v>2</v>
      </c>
      <c r="B4" s="98" t="str">
        <f>'AUTOS  NOTA 322'!B3:C3</f>
        <v>Juzgado Veintisiete de Pequeñas Causas y Competencia Múltiple de Bogotá D.C</v>
      </c>
      <c r="C4" s="98"/>
    </row>
    <row r="5" spans="1:9" x14ac:dyDescent="0.35">
      <c r="A5" s="36" t="s">
        <v>3</v>
      </c>
      <c r="B5" s="98" t="str">
        <f>'AUTOS  NOTA 322'!B4:C4</f>
        <v>Allianz Seguros S.A.</v>
      </c>
      <c r="C5" s="98"/>
    </row>
    <row r="6" spans="1:9" ht="15" customHeight="1" x14ac:dyDescent="0.35">
      <c r="A6" s="36" t="s">
        <v>4</v>
      </c>
      <c r="B6" s="98" t="str">
        <f>'AUTOS  NOTA 322'!B5:C5</f>
        <v>Zanyha Liseth Perez Saavedra</v>
      </c>
      <c r="C6" s="98"/>
    </row>
    <row r="7" spans="1:9" x14ac:dyDescent="0.35">
      <c r="A7" s="36" t="s">
        <v>5</v>
      </c>
      <c r="B7" s="98" t="str">
        <f>'AUTOS  NOTA 322'!B6:C6</f>
        <v>DEMANDA DIRECTA</v>
      </c>
      <c r="C7" s="98"/>
    </row>
    <row r="8" spans="1:9" x14ac:dyDescent="0.35">
      <c r="A8" s="38" t="s">
        <v>119</v>
      </c>
      <c r="B8" s="98" t="str">
        <f>'AUTOS  NOTA 322'!B7:C8</f>
        <v>N/A (SUSTRACCIÓN TOTAL)</v>
      </c>
      <c r="C8" s="98"/>
    </row>
    <row r="9" spans="1:9" ht="29" x14ac:dyDescent="0.35">
      <c r="A9" s="36" t="s">
        <v>69</v>
      </c>
      <c r="B9" s="96">
        <f>SUM(C11,C12,C14,C15,C17)</f>
        <v>43190000</v>
      </c>
      <c r="C9" s="97"/>
    </row>
    <row r="10" spans="1:9" x14ac:dyDescent="0.35">
      <c r="A10" s="99" t="s">
        <v>70</v>
      </c>
      <c r="B10" s="88" t="s">
        <v>71</v>
      </c>
      <c r="C10" s="89"/>
    </row>
    <row r="11" spans="1:9" x14ac:dyDescent="0.35">
      <c r="A11" s="99"/>
      <c r="B11" s="37" t="s">
        <v>174</v>
      </c>
      <c r="C11" s="32">
        <v>41990000</v>
      </c>
    </row>
    <row r="12" spans="1:9" x14ac:dyDescent="0.35">
      <c r="A12" s="99"/>
      <c r="B12" s="37" t="s">
        <v>176</v>
      </c>
      <c r="C12" s="32">
        <v>1200000</v>
      </c>
    </row>
    <row r="13" spans="1:9" x14ac:dyDescent="0.35">
      <c r="A13" s="99"/>
      <c r="B13" s="88"/>
      <c r="C13" s="89"/>
    </row>
    <row r="14" spans="1:9" x14ac:dyDescent="0.35">
      <c r="A14" s="99"/>
      <c r="B14" s="37" t="s">
        <v>116</v>
      </c>
      <c r="C14" s="40"/>
    </row>
    <row r="15" spans="1:9" x14ac:dyDescent="0.35">
      <c r="A15" s="99"/>
      <c r="B15" s="37" t="s">
        <v>117</v>
      </c>
      <c r="C15" s="40"/>
      <c r="E15" t="s">
        <v>75</v>
      </c>
      <c r="F15" s="22">
        <v>0.7</v>
      </c>
    </row>
    <row r="16" spans="1:9" x14ac:dyDescent="0.35">
      <c r="A16" s="99"/>
      <c r="B16" s="88" t="s">
        <v>76</v>
      </c>
      <c r="C16" s="89"/>
      <c r="E16" t="s">
        <v>77</v>
      </c>
      <c r="F16" s="23">
        <v>0.3</v>
      </c>
      <c r="I16" s="25"/>
    </row>
    <row r="17" spans="1:9" x14ac:dyDescent="0.35">
      <c r="A17" s="99"/>
      <c r="B17" s="37" t="s">
        <v>175</v>
      </c>
      <c r="C17" s="41" t="s">
        <v>177</v>
      </c>
      <c r="F17" s="26"/>
      <c r="I17" s="25"/>
    </row>
    <row r="18" spans="1:9" ht="23.25" customHeight="1" x14ac:dyDescent="0.35">
      <c r="A18" s="39" t="s">
        <v>78</v>
      </c>
      <c r="B18" s="83" t="s">
        <v>79</v>
      </c>
      <c r="C18" s="84"/>
    </row>
    <row r="19" spans="1:9" ht="58" x14ac:dyDescent="0.35">
      <c r="A19" s="36" t="s">
        <v>80</v>
      </c>
      <c r="B19" s="90" t="s">
        <v>179</v>
      </c>
      <c r="C19" s="91"/>
    </row>
    <row r="20" spans="1:9" ht="15" customHeight="1" x14ac:dyDescent="0.35">
      <c r="A20" s="21" t="s">
        <v>81</v>
      </c>
      <c r="B20" s="85">
        <f>((C22+C23+C25+C26+C30+C28+C32+C34+C29+C33)-C37)*C36*C38</f>
        <v>77957915</v>
      </c>
      <c r="C20" s="85"/>
    </row>
    <row r="21" spans="1:9" x14ac:dyDescent="0.35">
      <c r="A21" s="7" t="s">
        <v>82</v>
      </c>
      <c r="B21" s="92" t="s">
        <v>71</v>
      </c>
      <c r="C21" s="93"/>
    </row>
    <row r="22" spans="1:9" x14ac:dyDescent="0.35">
      <c r="A22" s="94"/>
      <c r="B22" s="37" t="s">
        <v>72</v>
      </c>
      <c r="C22" s="32">
        <v>0</v>
      </c>
    </row>
    <row r="23" spans="1:9" x14ac:dyDescent="0.35">
      <c r="A23" s="95"/>
      <c r="B23" s="37" t="s">
        <v>73</v>
      </c>
      <c r="C23" s="32">
        <v>0</v>
      </c>
    </row>
    <row r="24" spans="1:9" x14ac:dyDescent="0.35">
      <c r="A24" s="95"/>
      <c r="B24" s="88" t="s">
        <v>74</v>
      </c>
      <c r="C24" s="89"/>
    </row>
    <row r="25" spans="1:9" x14ac:dyDescent="0.35">
      <c r="A25" s="95"/>
      <c r="B25" s="37" t="s">
        <v>116</v>
      </c>
      <c r="C25" s="32">
        <v>0</v>
      </c>
    </row>
    <row r="26" spans="1:9" ht="29.15" customHeight="1" x14ac:dyDescent="0.35">
      <c r="A26" s="95"/>
      <c r="B26" s="37" t="s">
        <v>118</v>
      </c>
      <c r="C26" s="32">
        <v>0</v>
      </c>
    </row>
    <row r="27" spans="1:9" x14ac:dyDescent="0.35">
      <c r="A27" s="95"/>
      <c r="B27" s="88" t="s">
        <v>148</v>
      </c>
      <c r="C27" s="89"/>
    </row>
    <row r="28" spans="1:9" x14ac:dyDescent="0.35">
      <c r="A28" s="95"/>
      <c r="B28" s="37" t="s">
        <v>156</v>
      </c>
      <c r="C28" s="32">
        <v>0</v>
      </c>
    </row>
    <row r="29" spans="1:9" x14ac:dyDescent="0.35">
      <c r="A29" s="95"/>
      <c r="B29" s="37" t="s">
        <v>72</v>
      </c>
      <c r="C29" s="32">
        <v>0</v>
      </c>
    </row>
    <row r="30" spans="1:9" x14ac:dyDescent="0.35">
      <c r="A30" s="95"/>
      <c r="B30" s="37" t="s">
        <v>73</v>
      </c>
      <c r="C30" s="32">
        <v>0</v>
      </c>
    </row>
    <row r="31" spans="1:9" x14ac:dyDescent="0.35">
      <c r="A31" s="95"/>
      <c r="B31" s="88" t="s">
        <v>149</v>
      </c>
      <c r="C31" s="89"/>
    </row>
    <row r="32" spans="1:9" x14ac:dyDescent="0.35">
      <c r="A32" s="95"/>
      <c r="B32" s="37" t="s">
        <v>131</v>
      </c>
      <c r="C32" s="32">
        <v>40600000</v>
      </c>
    </row>
    <row r="33" spans="1:3" x14ac:dyDescent="0.35">
      <c r="A33" s="95"/>
      <c r="B33" s="37" t="s">
        <v>176</v>
      </c>
      <c r="C33" s="32">
        <v>0</v>
      </c>
    </row>
    <row r="34" spans="1:3" x14ac:dyDescent="0.35">
      <c r="A34" s="95"/>
      <c r="B34" s="37" t="s">
        <v>175</v>
      </c>
      <c r="C34" s="32">
        <v>37357915</v>
      </c>
    </row>
    <row r="35" spans="1:3" x14ac:dyDescent="0.35">
      <c r="A35" s="95"/>
      <c r="B35" s="88" t="s">
        <v>136</v>
      </c>
      <c r="C35" s="89"/>
    </row>
    <row r="36" spans="1:3" x14ac:dyDescent="0.35">
      <c r="A36" s="95"/>
      <c r="B36" s="37" t="s">
        <v>152</v>
      </c>
      <c r="C36" s="33">
        <v>1</v>
      </c>
    </row>
    <row r="37" spans="1:3" x14ac:dyDescent="0.35">
      <c r="A37" s="95"/>
      <c r="B37" s="37" t="s">
        <v>137</v>
      </c>
      <c r="C37" s="34">
        <v>0</v>
      </c>
    </row>
    <row r="38" spans="1:3" x14ac:dyDescent="0.35">
      <c r="A38" s="95"/>
      <c r="B38" s="37" t="s">
        <v>155</v>
      </c>
      <c r="C38" s="33">
        <v>1</v>
      </c>
    </row>
    <row r="39" spans="1:3" x14ac:dyDescent="0.35">
      <c r="A39" s="24" t="s">
        <v>83</v>
      </c>
      <c r="B39" s="85">
        <f>IFERROR(B20*(VLOOKUP(B18,E15:F17,2,0)),16666)</f>
        <v>16666</v>
      </c>
      <c r="C39" s="85"/>
    </row>
    <row r="40" spans="1:3" ht="93" customHeight="1" x14ac:dyDescent="0.35">
      <c r="A40" s="36" t="s">
        <v>150</v>
      </c>
      <c r="B40" s="86" t="s">
        <v>180</v>
      </c>
      <c r="C40" s="87"/>
    </row>
    <row r="41" spans="1:3" ht="211.5" customHeight="1" x14ac:dyDescent="0.35">
      <c r="A41" s="36" t="s">
        <v>84</v>
      </c>
      <c r="B41" s="81" t="s">
        <v>178</v>
      </c>
      <c r="C41" s="82"/>
    </row>
    <row r="42" spans="1:3" ht="26.15" customHeight="1" x14ac:dyDescent="0.35">
      <c r="A42" s="43" t="s">
        <v>141</v>
      </c>
      <c r="B42" s="43"/>
      <c r="C42" s="43"/>
    </row>
    <row r="43" spans="1:3" x14ac:dyDescent="0.35">
      <c r="A43" s="42" t="s">
        <v>142</v>
      </c>
      <c r="B43" s="80"/>
      <c r="C43" s="80"/>
    </row>
    <row r="44" spans="1:3" ht="41.15" customHeight="1" x14ac:dyDescent="0.35">
      <c r="A44" s="42" t="s">
        <v>140</v>
      </c>
      <c r="B44" s="80"/>
      <c r="C44" s="80"/>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abSelected="1" workbookViewId="0">
      <selection activeCell="B16" sqref="B16:C16"/>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78" t="s">
        <v>85</v>
      </c>
      <c r="B1" s="78"/>
      <c r="C1" s="78"/>
    </row>
    <row r="2" spans="1:3" x14ac:dyDescent="0.35">
      <c r="A2" s="20" t="s">
        <v>29</v>
      </c>
      <c r="B2" s="68" t="s">
        <v>182</v>
      </c>
      <c r="C2" s="69"/>
    </row>
    <row r="3" spans="1:3" x14ac:dyDescent="0.35">
      <c r="A3" s="5" t="s">
        <v>1</v>
      </c>
      <c r="B3" s="48" t="str">
        <f>'AUTOS  NOTA 322'!B2:C2</f>
        <v>11001418902720230082900</v>
      </c>
      <c r="C3" s="48"/>
    </row>
    <row r="4" spans="1:3" x14ac:dyDescent="0.35">
      <c r="A4" s="5" t="s">
        <v>2</v>
      </c>
      <c r="B4" s="48" t="str">
        <f>'AUTOS  NOTA 322'!B3:C3</f>
        <v>Juzgado Veintisiete de Pequeñas Causas y Competencia Múltiple de Bogotá D.C</v>
      </c>
      <c r="C4" s="48"/>
    </row>
    <row r="5" spans="1:3" x14ac:dyDescent="0.35">
      <c r="A5" s="5" t="s">
        <v>3</v>
      </c>
      <c r="B5" s="48" t="str">
        <f>'AUTOS  NOTA 322'!B4:C4</f>
        <v>Allianz Seguros S.A.</v>
      </c>
      <c r="C5" s="48"/>
    </row>
    <row r="6" spans="1:3" ht="15" customHeight="1" x14ac:dyDescent="0.35">
      <c r="A6" s="5" t="s">
        <v>4</v>
      </c>
      <c r="B6" s="48" t="str">
        <f>'AUTOS  NOTA 322'!B5:C5</f>
        <v>Zanyha Liseth Perez Saavedra</v>
      </c>
      <c r="C6" s="48"/>
    </row>
    <row r="7" spans="1:3" ht="15" customHeight="1" x14ac:dyDescent="0.35">
      <c r="A7" s="5" t="s">
        <v>5</v>
      </c>
      <c r="B7" s="48" t="str">
        <f>'AUTOS  NOTA 322'!B6:C6</f>
        <v>DEMANDA DIRECTA</v>
      </c>
      <c r="C7" s="48"/>
    </row>
    <row r="8" spans="1:3" ht="15" customHeight="1" x14ac:dyDescent="0.35">
      <c r="A8" s="31" t="s">
        <v>119</v>
      </c>
      <c r="B8" s="48" t="str">
        <f>'AUTOS  NOTA 322'!B7:C8</f>
        <v>N/A (SUSTRACCIÓN TOTAL)</v>
      </c>
      <c r="C8" s="48"/>
    </row>
    <row r="9" spans="1:3" ht="19" customHeight="1" x14ac:dyDescent="0.35">
      <c r="A9" s="5" t="s">
        <v>120</v>
      </c>
      <c r="B9" s="48" t="s">
        <v>79</v>
      </c>
      <c r="C9" s="48"/>
    </row>
    <row r="10" spans="1:3" x14ac:dyDescent="0.35">
      <c r="A10" s="7" t="s">
        <v>82</v>
      </c>
      <c r="B10" s="101">
        <f>'AUTOS NOTA 324'!B20:C20</f>
        <v>77957915</v>
      </c>
      <c r="C10" s="101"/>
    </row>
    <row r="11" spans="1:3" x14ac:dyDescent="0.35">
      <c r="A11" s="7" t="s">
        <v>139</v>
      </c>
      <c r="B11" s="102">
        <f>'AUTOS NOTA 324'!B39:C39</f>
        <v>16666</v>
      </c>
      <c r="C11" s="48"/>
    </row>
    <row r="12" spans="1:3" ht="103" customHeight="1" x14ac:dyDescent="0.35">
      <c r="A12" s="7" t="s">
        <v>86</v>
      </c>
      <c r="B12" s="103" t="s">
        <v>179</v>
      </c>
      <c r="C12" s="104"/>
    </row>
    <row r="13" spans="1:3" ht="43.5" x14ac:dyDescent="0.35">
      <c r="A13" s="5" t="s">
        <v>87</v>
      </c>
      <c r="B13" s="48" t="s">
        <v>35</v>
      </c>
      <c r="C13" s="48"/>
    </row>
    <row r="14" spans="1:3" ht="43.5" x14ac:dyDescent="0.35">
      <c r="A14" s="5" t="s">
        <v>88</v>
      </c>
      <c r="B14" s="48" t="s">
        <v>35</v>
      </c>
      <c r="C14" s="48"/>
    </row>
    <row r="15" spans="1:3" x14ac:dyDescent="0.35">
      <c r="A15" s="5" t="s">
        <v>89</v>
      </c>
      <c r="B15" s="6" t="s">
        <v>35</v>
      </c>
      <c r="C15" s="6"/>
    </row>
    <row r="16" spans="1:3" x14ac:dyDescent="0.35">
      <c r="A16" s="7" t="s">
        <v>90</v>
      </c>
      <c r="B16" s="48"/>
      <c r="C16" s="48"/>
    </row>
    <row r="17" spans="1:3" x14ac:dyDescent="0.35">
      <c r="A17" s="6" t="s">
        <v>91</v>
      </c>
      <c r="B17" s="100"/>
      <c r="C17" s="10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54296875" customWidth="1"/>
    <col min="13" max="13" width="16" customWidth="1"/>
  </cols>
  <sheetData>
    <row r="1" spans="1:15" x14ac:dyDescent="0.3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35">
      <c r="A2" t="s">
        <v>94</v>
      </c>
      <c r="B2" t="s">
        <v>45</v>
      </c>
      <c r="C2" t="s">
        <v>95</v>
      </c>
      <c r="D2" s="2" t="s">
        <v>96</v>
      </c>
      <c r="E2" s="1" t="s">
        <v>97</v>
      </c>
      <c r="F2" s="2" t="s">
        <v>79</v>
      </c>
      <c r="G2" s="4">
        <v>0.7</v>
      </c>
      <c r="H2" t="s">
        <v>14</v>
      </c>
      <c r="I2" t="s">
        <v>98</v>
      </c>
      <c r="K2" t="s">
        <v>122</v>
      </c>
      <c r="L2" s="30" t="s">
        <v>123</v>
      </c>
      <c r="M2" t="s">
        <v>99</v>
      </c>
      <c r="N2" t="s">
        <v>77</v>
      </c>
      <c r="O2" t="s">
        <v>45</v>
      </c>
    </row>
    <row r="3" spans="1:15" x14ac:dyDescent="0.35">
      <c r="A3" t="s">
        <v>99</v>
      </c>
      <c r="C3" t="s">
        <v>100</v>
      </c>
      <c r="D3" s="2" t="s">
        <v>101</v>
      </c>
      <c r="E3" s="1" t="s">
        <v>102</v>
      </c>
      <c r="F3" s="2" t="s">
        <v>77</v>
      </c>
      <c r="G3" s="4">
        <v>0.3</v>
      </c>
      <c r="H3" t="s">
        <v>103</v>
      </c>
      <c r="I3" t="s">
        <v>104</v>
      </c>
      <c r="L3" s="30" t="s">
        <v>124</v>
      </c>
      <c r="M3" t="s">
        <v>105</v>
      </c>
      <c r="N3" t="s">
        <v>79</v>
      </c>
    </row>
    <row r="4" spans="1:15" x14ac:dyDescent="0.35">
      <c r="A4" t="s">
        <v>105</v>
      </c>
      <c r="C4" t="s">
        <v>38</v>
      </c>
      <c r="E4" s="1" t="s">
        <v>106</v>
      </c>
      <c r="H4" t="s">
        <v>107</v>
      </c>
      <c r="I4" t="s">
        <v>18</v>
      </c>
      <c r="L4" t="s">
        <v>125</v>
      </c>
    </row>
    <row r="5" spans="1:15" x14ac:dyDescent="0.35">
      <c r="A5" t="s">
        <v>108</v>
      </c>
      <c r="E5" s="1" t="s">
        <v>109</v>
      </c>
      <c r="H5" t="s">
        <v>110</v>
      </c>
      <c r="I5" t="s">
        <v>111</v>
      </c>
      <c r="L5" s="30" t="s">
        <v>126</v>
      </c>
    </row>
    <row r="6" spans="1:15" x14ac:dyDescent="0.35">
      <c r="E6" s="1" t="s">
        <v>112</v>
      </c>
      <c r="I6" t="s">
        <v>113</v>
      </c>
      <c r="L6" s="30" t="s">
        <v>154</v>
      </c>
    </row>
    <row r="7" spans="1:15" x14ac:dyDescent="0.35">
      <c r="E7" s="1" t="s">
        <v>114</v>
      </c>
      <c r="I7" t="s">
        <v>146</v>
      </c>
      <c r="L7" s="30" t="s">
        <v>127</v>
      </c>
    </row>
    <row r="8" spans="1:15" x14ac:dyDescent="0.35">
      <c r="E8" s="1" t="s">
        <v>115</v>
      </c>
      <c r="L8" s="30" t="s">
        <v>148</v>
      </c>
    </row>
    <row r="9" spans="1:15" x14ac:dyDescent="0.35">
      <c r="L9" s="30" t="s">
        <v>128</v>
      </c>
    </row>
    <row r="10" spans="1:15" x14ac:dyDescent="0.35">
      <c r="L10" s="30" t="s">
        <v>129</v>
      </c>
    </row>
    <row r="11" spans="1:15" x14ac:dyDescent="0.35">
      <c r="L11" s="30" t="s">
        <v>130</v>
      </c>
    </row>
    <row r="12" spans="1:15" x14ac:dyDescent="0.35">
      <c r="L12" s="30" t="s">
        <v>131</v>
      </c>
    </row>
    <row r="13" spans="1:15" x14ac:dyDescent="0.3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2025-01-06T22:04:16Z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