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5003 - WALTER GIRALDO Vs. ALLIANZ/"/>
    </mc:Choice>
  </mc:AlternateContent>
  <xr:revisionPtr revIDLastSave="10" documentId="13_ncr:1_{B8C0DF55-815B-4A77-AB09-41EA3D9C0987}" xr6:coauthVersionLast="47" xr6:coauthVersionMax="47" xr10:uidLastSave="{5E15F26D-144E-4873-8FC4-1B8C3F6E12FF}"/>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<sst xmlns="http://schemas.openxmlformats.org/spreadsheetml/2006/main" count="238" uniqueCount="173">
  <si>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</si>
  <si>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</si>
  <si>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</si>
  <si>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</si>
  <si>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</si>
  <si>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</si>
  <si>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</si>
  <si>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</si>
  <si>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</si>
  <si>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</si>
  <si>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</si>
  <si>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</si>
  <si>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</si>
  <si>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</si>
  <si>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</si>
  <si>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</si>
  <si>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</si>
  <si>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</si>
  <si>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</si>
  <si>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</si>
  <si>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</si>
  <si>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</si>
  <si>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</si>
  <si>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</si>
  <si>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</si>
  <si>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</si>
  <si>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</si>
  <si>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</si>
  <si>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</si>
  <si>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</si>
  <si>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</si>
  <si>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</si>
  <si>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</si>
  <si>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</si>
  <si>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</si>
  <si>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</si>
  <si>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</si>
  <si>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</si>
  <si>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</si>
  <si>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</si>
  <si>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</si>
  <si>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</si>
  <si>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</si>
  <si>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</si>
  <si>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</si>
  <si>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</si>
  <si>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</si>
  <si>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</si>
  <si>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</si>
  <si>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</si>
  <si>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</si>
  <si>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</si>
  <si>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</si>
  <si>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</si>
  <si>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</si>
  <si>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</si>
  <si>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</si>
  <si>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</si>
  <si>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</si>
  <si>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</si>
  <si>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</si>
  <si>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</si>
  <si>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</si>
  <si>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</si>
  <si>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</si>
  <si>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</si>
  <si>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</si>
  <si>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</si>
  <si>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</si>
  <si>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</si>
  <si>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</si>
  <si>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</si>
  <si>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</si>
  <si>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</si>
  <si>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</si>
  <si>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</si>
  <si>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</si>
  <si>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</si>
  <si>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</si>
  <si>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</si>
  <si>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</si>
  <si>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</si>
  <si>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</si>
  <si>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</si>
  <si>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</si>
  <si>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</si>
  <si>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</si>
  <si>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</si>
  <si>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</si>
  <si>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</si>
  <si>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</si>
  <si>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</si>
  <si>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</si>
  <si>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</si>
  <si>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</si>
  <si>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</si>
  <si>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</si>
  <si>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</si>
  <si>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</si>
  <si>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</si>
  <si>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</si>
  <si>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</si>
  <si>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</si>
  <si>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</si>
  <si>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</si>
  <si>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</si>
  <si>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</si>
  <si>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</si>
  <si>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</si>
  <si>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</si>
  <si>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</si>
  <si>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</si>
  <si>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</si>
  <si>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</si>
  <si>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</si>
  <si>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</si>
  <si>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</si>
  <si>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</si>
  <si>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</si>
  <si>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</si>
  <si>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</si>
  <si>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</si>
  <si>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</si>
  <si>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</si>
  <si>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</si>
  <si>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</si>
  <si>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</si>
  <si>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</si>
  <si>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</si>
  <si>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</si>
  <si>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</si>
  <si>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</si>
  <si>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</si>
  <si>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</si>
  <si>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</si>
  <si>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</si>
  <si>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</si>
  <si>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</si>
  <si>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</si>
  <si>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</si>
  <si>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</si>
  <si>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</si>
  <si>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</si>
  <si>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</si>
  <si>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</si>
  <si>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</si>
  <si>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</si>
  <si>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</si>
  <si>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</si>
  <si>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</si>
  <si>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</si>
  <si>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</si>
  <si>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</si>
  <si>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</si>
  <si>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</si>
  <si>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</si>
  <si>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</si>
  <si>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2023109820</t>
  </si>
  <si>
    <t>SUPERINTENDENCIA FINANCIERA DE COLOMBIA</t>
  </si>
  <si>
    <t>ALLIANZ SEGUROS S.A. - SEGUROS DEL ESTADO S.A.</t>
  </si>
  <si>
    <t>WALTER GIRALDO RIVERA</t>
  </si>
  <si>
    <t>N/A</t>
  </si>
  <si>
    <t>1.  El día 03 de marzo de 2023, se presentó accidente de tránsito en el que se vio involucrado el vehículo de placas ERK996 (vehículo asegurado) de propiedad de RENTANDES S.A. y el vehiculo de placas IUX584 de propiedad del señor WALTER GIRALDO RIVERA, en donde se produjeron daños materiales a este último.
2. Aduce el demandante que elevo las respectivas reclamaciones a SEGUROS DEL ESTADO S.A. en calidad de aseguradora del vehiculo de placas IUX584 y ante ALLIANZ SEGUROS S.A. en calidad de aseguradora del vehiculo de placas ERK996, sin que a la fecha se haya reconocido suma alguna por las aseguradoras, razón por la cual el actor envió por su cuenta el vehiculo a reparación.
3. Las pretensiones ascienden a la suma de $2.800.000, de acuerdo con lo expuesto en el escrito de la demanda.</t>
  </si>
  <si>
    <t>RENTANDES S.A.</t>
  </si>
  <si>
    <t>830.075.684 - 0</t>
  </si>
  <si>
    <t>ERK996</t>
  </si>
  <si>
    <t>DESCONOCIDO</t>
  </si>
  <si>
    <t>23181926 -533</t>
  </si>
  <si>
    <t>Desde las 00:00 horas del 22/11/2022 hasta las 24:00 horas del 21/11/2023</t>
  </si>
  <si>
    <t xml:space="preserve">SINIESTRO  132754287 - LEGIS APJ32078
</t>
  </si>
  <si>
    <t>La contingencia se califica como EVENTUAL toda vez que la acreditación de las circunstancias de modo, tiempo y lugar en como sucedió el accidente dependerá del debate probatorio.
Lo primero que debe tomarse en consideración, es que la póliza de seguro No. 023181926 / 533 cuyo asegurado es RENTANDES S.A., presta cobertura temporal y material, de conformidad con los hechos y pretensiones, expuestos en el líbelo de la demanda. Frente a la cobertura temporal, debe señalarse que el hecho, esto es, el accidente de tránsito en el que se causaron afectaciones al vehículo de placas IUX584 de propiedad del señor WALTER GIRALDO RIVERA, ocurrió el 03 de marzo de 2023, es decir, acaeció dentro de la vigencia de la póliza comprendida entre el 22 de noviembre de 2022 y el 21 de noviembre de 2023. Aunado a ello, presta cobertura material en tanto ampara la responsabilidad civil extracontractual, pretensión que se endilga al asegurado. 
Por otro lado, frente a la responsabilidad del asegurado y la obligación de la aseguradora, debe decirse que en el caso concreto no existe un Informe Policial de Accidente de Tránsito en donde se codifique la hipótesis del accidente y no se aportan pruebas que acrediten la ocurrencia del mismo, como hecho generador de los perjuicios que supuestamente sufrió el demandante y que están relacionados con la participación del vehículo asegurado. De manera que, dependerá del debate probatorio, determinar las circunstancias de modo, tiempo y lugar bajo las cuales ocurrió el accidente y si este se debe a una causa imputable al conductor del vehículo asegurado. Razón por la cual, la contingencia se califica como Eventual.
Todo lo anterior, sin perjuicio del carácter contingente del proceso.</t>
  </si>
  <si>
    <t>Como liquidación objetiva de las pretensiones se estima un monto de $1.000.000.
1. Daño Emergente: Se tendrá en cuenta la suma de $2.800.000 por concepto de los arreglos efectuados al vehículo de placas IUX584 conforme a lo dispuesto en la Factura No. 002 emitida por LATONERIA Y PINTURA EN GENERAL AMORTEGUI.
2. Deducible: A la suma de $2.800.000 se le resta el valor de $1.800.000 contemplado en la póliza como valor del deducible para el amparo de Responsabilidad Civil Extracontractual, lo cual da como resultado la suma de $1.000.000.</t>
  </si>
  <si>
    <t>EXCEPCIONES DE FONDO FRENTE A LA RESPONSABILIDAD:
1. INEXISTENCIA DE PRUEBA DEL HECHO GENERADOR.
2. INEXISTENCIA DE RESPONSABILIDAD POR LA FALTA DE ACREDITACIÓN DE LOS ELEMENTOS DE LA RESPONSABILIDAD CIVIL EXTRACONTRACTUAL.
3. FALTA DE LEGITIMACIÓN EN LA CAUSA POR PASIVA FRENTE A ALLIANZ SEGUROS S.A.
4. ANULACIÓN DE LA PRESUNCIÓN DE CULPA COMO CONSECUENCIA DE LA CONCURRENCIA DE ACTIVIDADES PELIGROSAS.
5. REDUCCIÓN DE LA INDEMNIZACIÓN COMO CONSECUENCIA DE LA INCIDENCIA DE LA CONDUCTA DE LA VÍCTIMA EN LA PRODUCCIÓN DEL DAÑO.
6. IMPROCEDENCIA DEL RECONOCIMIENTO DE LOS PERJUICIOS PATRIMONIALES ALEGADOS.
7. GENÉRICA O INNOMINADA.
EXCEPCIONES DE FONDO FRENTE AL CONTRATO DE SEGURO:
1. INEXISTENCIA DE OBLIGACIÓN DE INDEMNIZAR POR INCUMPLIMIENTO DE LAS CARGAS DEL ARTÍCULO 1077 DEL CÓDIGO DE COMERCIO.
2. RIESGOS EXPRESAMENTE EXCLUIDOS EN LA PÓLIZA DE SEGURO AUTO COLECTIVO PESADOS No. 023181926 / 533.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DEDUCIBLE PACTADO EN LA PÓLIZA DE SEGURO.
8. PRESCRIPCIÓN Y/O CADUCIDAD: APLICACIÓN DEL ARTÍCULO 58 NUMERAL 3 DE LA LEY 1480 DE 2011. 
9. GENERICA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</si>
</sst>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108" zoomScaleNormal="108" workbookViewId="0">
      <selection activeCell="B22" sqref="B22:C2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0" t="s">
        <v>157</v>
      </c>
      <c r="C2" s="51"/>
    </row>
    <row r="3" spans="1:3" ht="14.5" customHeight="1" x14ac:dyDescent="0.35">
      <c r="A3" s="5" t="s">
        <v>2</v>
      </c>
      <c r="B3" s="48" t="s">
        <v>158</v>
      </c>
      <c r="C3" s="49"/>
    </row>
    <row r="4" spans="1:3" ht="14.5" customHeight="1" x14ac:dyDescent="0.35">
      <c r="A4" s="5" t="s">
        <v>3</v>
      </c>
      <c r="B4" s="48" t="s">
        <v>159</v>
      </c>
      <c r="C4" s="49"/>
    </row>
    <row r="5" spans="1:3" ht="14.5" customHeight="1" x14ac:dyDescent="0.35">
      <c r="A5" s="5" t="s">
        <v>4</v>
      </c>
      <c r="B5" s="48" t="s">
        <v>160</v>
      </c>
      <c r="C5" s="49"/>
    </row>
    <row r="6" spans="1:3" ht="14.5" customHeight="1" x14ac:dyDescent="0.35">
      <c r="A6" s="5" t="s">
        <v>5</v>
      </c>
      <c r="B6" s="47" t="s">
        <v>122</v>
      </c>
      <c r="C6" s="47"/>
    </row>
    <row r="7" spans="1:3" ht="14.5" customHeight="1" x14ac:dyDescent="0.35">
      <c r="A7" s="27" t="s">
        <v>6</v>
      </c>
      <c r="B7" s="48" t="s">
        <v>148</v>
      </c>
      <c r="C7" s="49"/>
    </row>
    <row r="8" spans="1:3" ht="14.5" customHeight="1" x14ac:dyDescent="0.35">
      <c r="A8" s="28" t="s">
        <v>138</v>
      </c>
      <c r="B8" s="47" t="s">
        <v>161</v>
      </c>
      <c r="C8" s="47"/>
    </row>
    <row r="9" spans="1:3" ht="14.5" customHeight="1" x14ac:dyDescent="0.35">
      <c r="A9" s="28" t="s">
        <v>132</v>
      </c>
      <c r="B9" s="47" t="s">
        <v>161</v>
      </c>
      <c r="C9" s="47"/>
    </row>
    <row r="10" spans="1:3" ht="14.5" customHeight="1" x14ac:dyDescent="0.35">
      <c r="A10" s="28" t="s">
        <v>7</v>
      </c>
      <c r="B10" s="47" t="s">
        <v>161</v>
      </c>
      <c r="C10" s="47"/>
    </row>
    <row r="11" spans="1:3" ht="14.5" customHeight="1" x14ac:dyDescent="0.35">
      <c r="A11" s="29" t="s">
        <v>8</v>
      </c>
      <c r="B11" s="47" t="s">
        <v>161</v>
      </c>
      <c r="C11" s="47"/>
    </row>
    <row r="12" spans="1:3" ht="14.5" customHeight="1" x14ac:dyDescent="0.35">
      <c r="A12" s="5" t="s">
        <v>9</v>
      </c>
      <c r="B12" s="47" t="s">
        <v>161</v>
      </c>
      <c r="C12" s="47"/>
    </row>
    <row r="13" spans="1:3" ht="14.5" customHeight="1" x14ac:dyDescent="0.35">
      <c r="A13" s="5" t="s">
        <v>10</v>
      </c>
      <c r="B13" s="47" t="s">
        <v>161</v>
      </c>
      <c r="C13" s="47"/>
    </row>
    <row r="14" spans="1:3" ht="14.5" customHeight="1" x14ac:dyDescent="0.35">
      <c r="A14" s="5" t="s">
        <v>11</v>
      </c>
      <c r="B14" s="47" t="s">
        <v>161</v>
      </c>
      <c r="C14" s="47"/>
    </row>
    <row r="15" spans="1:3" ht="14.5" customHeight="1" x14ac:dyDescent="0.35">
      <c r="A15" s="5" t="s">
        <v>145</v>
      </c>
      <c r="B15" s="47" t="s">
        <v>161</v>
      </c>
      <c r="C15" s="47"/>
    </row>
    <row r="16" spans="1:3" ht="14.5" customHeight="1" x14ac:dyDescent="0.35">
      <c r="A16" s="5" t="s">
        <v>12</v>
      </c>
      <c r="B16" s="47" t="s">
        <v>161</v>
      </c>
      <c r="C16" s="47"/>
    </row>
    <row r="17" spans="1:3" ht="14.5" customHeight="1" x14ac:dyDescent="0.35">
      <c r="A17" s="5" t="s">
        <v>13</v>
      </c>
      <c r="B17" s="47" t="s">
        <v>161</v>
      </c>
      <c r="C17" s="47"/>
    </row>
    <row r="18" spans="1:3" ht="14.5" customHeight="1" x14ac:dyDescent="0.35">
      <c r="A18" s="5" t="s">
        <v>15</v>
      </c>
      <c r="B18" s="47" t="s">
        <v>161</v>
      </c>
      <c r="C18" s="47"/>
    </row>
    <row r="19" spans="1:3" ht="14.5" customHeight="1" x14ac:dyDescent="0.35">
      <c r="A19" s="5" t="s">
        <v>16</v>
      </c>
      <c r="B19" s="47" t="s">
        <v>161</v>
      </c>
      <c r="C19" s="47"/>
    </row>
    <row r="20" spans="1:3" ht="14.5" customHeight="1" x14ac:dyDescent="0.35">
      <c r="A20" s="5" t="s">
        <v>133</v>
      </c>
      <c r="B20" s="47" t="s">
        <v>161</v>
      </c>
      <c r="C20" s="47"/>
    </row>
    <row r="21" spans="1:3" ht="14.5" customHeight="1" x14ac:dyDescent="0.35">
      <c r="A21" s="5" t="s">
        <v>17</v>
      </c>
      <c r="B21" s="47" t="s">
        <v>161</v>
      </c>
      <c r="C21" s="47"/>
    </row>
    <row r="22" spans="1:3" ht="14.5" customHeight="1" x14ac:dyDescent="0.35">
      <c r="A22" s="44" t="s">
        <v>19</v>
      </c>
      <c r="B22" s="58">
        <v>44988</v>
      </c>
      <c r="C22" s="59"/>
    </row>
    <row r="23" spans="1:3" ht="14.5" customHeight="1" x14ac:dyDescent="0.35">
      <c r="A23" s="28" t="s">
        <v>20</v>
      </c>
      <c r="B23" s="57">
        <v>45183</v>
      </c>
      <c r="C23" s="57"/>
    </row>
    <row r="24" spans="1:3" ht="14.5" customHeight="1" x14ac:dyDescent="0.35">
      <c r="A24" s="28" t="s">
        <v>21</v>
      </c>
      <c r="B24" s="57">
        <v>45201</v>
      </c>
      <c r="C24" s="57"/>
    </row>
    <row r="25" spans="1:3" x14ac:dyDescent="0.35">
      <c r="A25" s="52" t="s">
        <v>147</v>
      </c>
      <c r="B25" s="56" t="s">
        <v>162</v>
      </c>
      <c r="C25" s="45"/>
    </row>
    <row r="26" spans="1:3" x14ac:dyDescent="0.35">
      <c r="A26" s="52"/>
      <c r="B26" s="45"/>
      <c r="C26" s="45"/>
    </row>
    <row r="27" spans="1:3" ht="100.5" customHeight="1" x14ac:dyDescent="0.35">
      <c r="A27" s="52"/>
      <c r="B27" s="45"/>
      <c r="C27" s="45"/>
    </row>
    <row r="28" spans="1:3" x14ac:dyDescent="0.35">
      <c r="A28" s="28" t="s">
        <v>23</v>
      </c>
      <c r="B28" s="45" t="s">
        <v>163</v>
      </c>
      <c r="C28" s="45"/>
    </row>
    <row r="29" spans="1:3" x14ac:dyDescent="0.35">
      <c r="A29" s="28" t="s">
        <v>24</v>
      </c>
      <c r="B29" s="45" t="s">
        <v>164</v>
      </c>
      <c r="C29" s="45"/>
    </row>
    <row r="30" spans="1:3" x14ac:dyDescent="0.35">
      <c r="A30" s="28" t="s">
        <v>25</v>
      </c>
      <c r="B30" s="45" t="s">
        <v>165</v>
      </c>
      <c r="C30" s="45"/>
    </row>
    <row r="31" spans="1:3" x14ac:dyDescent="0.35">
      <c r="A31" s="28" t="s">
        <v>134</v>
      </c>
      <c r="B31" s="45" t="s">
        <v>166</v>
      </c>
      <c r="C31" s="45"/>
    </row>
    <row r="32" spans="1:3" x14ac:dyDescent="0.35">
      <c r="A32" s="28" t="s">
        <v>26</v>
      </c>
      <c r="B32" s="54">
        <v>45224</v>
      </c>
      <c r="C32" s="55"/>
    </row>
    <row r="33" spans="1:3" x14ac:dyDescent="0.35">
      <c r="A33" s="5" t="s">
        <v>27</v>
      </c>
      <c r="B33" s="54">
        <v>45223</v>
      </c>
      <c r="C33" s="55"/>
    </row>
    <row r="34" spans="1:3" ht="43.5" x14ac:dyDescent="0.35">
      <c r="A34" s="5" t="s">
        <v>135</v>
      </c>
      <c r="B34" s="53">
        <v>45238</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4" sqref="B14:C1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81" t="s">
        <v>169</v>
      </c>
      <c r="C2" s="70"/>
    </row>
    <row r="3" spans="1:3" s="2" customFormat="1" x14ac:dyDescent="0.35">
      <c r="A3" s="5" t="s">
        <v>1</v>
      </c>
      <c r="B3" s="47" t="str">
        <f>'AUTOS  NOTA 322'!B2:C2</f>
        <v>2023109820</v>
      </c>
      <c r="C3" s="47"/>
    </row>
    <row r="4" spans="1:3" s="2" customFormat="1" x14ac:dyDescent="0.35">
      <c r="A4" s="5" t="s">
        <v>2</v>
      </c>
      <c r="B4" s="47" t="str">
        <f>'AUTOS  NOTA 322'!B3:C3</f>
        <v>SUPERINTENDENCIA FINANCIERA DE COLOMBIA</v>
      </c>
      <c r="C4" s="47"/>
    </row>
    <row r="5" spans="1:3" s="2" customFormat="1" x14ac:dyDescent="0.35">
      <c r="A5" s="5" t="s">
        <v>3</v>
      </c>
      <c r="B5" s="47" t="str">
        <f>'AUTOS  NOTA 322'!B4:C4</f>
        <v>ALLIANZ SEGUROS S.A. - SEGUROS DEL ESTADO S.A.</v>
      </c>
      <c r="C5" s="47"/>
    </row>
    <row r="6" spans="1:3" s="2" customFormat="1" x14ac:dyDescent="0.35">
      <c r="A6" s="5" t="s">
        <v>4</v>
      </c>
      <c r="B6" s="47" t="str">
        <f>'AUTOS  NOTA 322'!B5:C5</f>
        <v>WALTER GIRALDO RIVERA</v>
      </c>
      <c r="C6" s="47"/>
    </row>
    <row r="7" spans="1:3" s="2" customFormat="1" x14ac:dyDescent="0.35">
      <c r="A7" s="5" t="s">
        <v>5</v>
      </c>
      <c r="B7" s="47" t="str">
        <f>'AUTOS  NOTA 322'!B6:C6</f>
        <v>DEMANDA DIRECTA</v>
      </c>
      <c r="C7" s="47"/>
    </row>
    <row r="8" spans="1:3" s="2" customFormat="1" x14ac:dyDescent="0.35">
      <c r="A8" s="31" t="s">
        <v>119</v>
      </c>
      <c r="B8" s="47" t="str">
        <f>'AUTOS  NOTA 322'!B7:C8</f>
        <v>N/A</v>
      </c>
      <c r="C8" s="47"/>
    </row>
    <row r="9" spans="1:3" x14ac:dyDescent="0.35">
      <c r="A9" s="20" t="s">
        <v>30</v>
      </c>
      <c r="B9" s="47" t="s">
        <v>167</v>
      </c>
      <c r="C9" s="47"/>
    </row>
    <row r="10" spans="1:3" x14ac:dyDescent="0.35">
      <c r="A10" s="20" t="s">
        <v>22</v>
      </c>
      <c r="B10" s="47" t="s">
        <v>124</v>
      </c>
      <c r="C10" s="47"/>
    </row>
    <row r="11" spans="1:3" x14ac:dyDescent="0.35">
      <c r="A11" s="20" t="s">
        <v>31</v>
      </c>
      <c r="B11" s="62">
        <v>4000000000</v>
      </c>
      <c r="C11" s="63"/>
    </row>
    <row r="12" spans="1:3" x14ac:dyDescent="0.35">
      <c r="A12" s="20" t="s">
        <v>137</v>
      </c>
      <c r="B12" s="62">
        <v>1800000</v>
      </c>
      <c r="C12" s="63"/>
    </row>
    <row r="13" spans="1:3" x14ac:dyDescent="0.35">
      <c r="A13" s="20" t="s">
        <v>32</v>
      </c>
      <c r="B13" s="48" t="s">
        <v>94</v>
      </c>
      <c r="C13" s="49"/>
    </row>
    <row r="14" spans="1:3" x14ac:dyDescent="0.35">
      <c r="A14" s="20" t="s">
        <v>33</v>
      </c>
      <c r="B14" s="80" t="s">
        <v>168</v>
      </c>
      <c r="C14" s="47"/>
    </row>
    <row r="15" spans="1:3" x14ac:dyDescent="0.35">
      <c r="A15" s="20" t="s">
        <v>34</v>
      </c>
      <c r="B15" s="47" t="s">
        <v>35</v>
      </c>
      <c r="C15" s="47"/>
    </row>
    <row r="16" spans="1:3" x14ac:dyDescent="0.35">
      <c r="A16" s="20" t="s">
        <v>36</v>
      </c>
      <c r="B16" s="47" t="s">
        <v>35</v>
      </c>
      <c r="C16" s="47"/>
    </row>
    <row r="17" spans="1:3" x14ac:dyDescent="0.35">
      <c r="A17" s="66" t="s">
        <v>37</v>
      </c>
      <c r="B17" s="47"/>
      <c r="C17" s="47"/>
    </row>
    <row r="18" spans="1:3" x14ac:dyDescent="0.35">
      <c r="A18" s="67"/>
      <c r="B18" s="10" t="s">
        <v>39</v>
      </c>
      <c r="C18" s="10" t="s">
        <v>40</v>
      </c>
    </row>
    <row r="19" spans="1:3" x14ac:dyDescent="0.35">
      <c r="A19" s="67"/>
      <c r="B19" s="6" t="s">
        <v>144</v>
      </c>
      <c r="C19" s="6"/>
    </row>
    <row r="20" spans="1:3" x14ac:dyDescent="0.35">
      <c r="A20" s="67"/>
      <c r="B20" s="6"/>
      <c r="C20" s="6"/>
    </row>
    <row r="21" spans="1:3" x14ac:dyDescent="0.35">
      <c r="A21" s="68"/>
      <c r="B21" s="6"/>
      <c r="C21" s="6"/>
    </row>
    <row r="22" spans="1:3" x14ac:dyDescent="0.35">
      <c r="A22" s="20" t="s">
        <v>41</v>
      </c>
      <c r="B22" s="47"/>
      <c r="C22" s="47"/>
    </row>
    <row r="23" spans="1:3" x14ac:dyDescent="0.35">
      <c r="A23" s="20" t="s">
        <v>42</v>
      </c>
      <c r="B23" s="69"/>
      <c r="C23" s="70"/>
    </row>
    <row r="24" spans="1:3" x14ac:dyDescent="0.35">
      <c r="A24" s="20" t="s">
        <v>43</v>
      </c>
      <c r="B24" s="47" t="s">
        <v>114</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22" sqref="A22:A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5" t="str">
        <f>'AUTOS NOTA 321'!B2:C2</f>
        <v xml:space="preserve">SINIESTRO  132754287 - LEGIS APJ32078
</v>
      </c>
      <c r="C2" s="86"/>
    </row>
    <row r="3" spans="1:9" x14ac:dyDescent="0.35">
      <c r="A3" s="36" t="s">
        <v>1</v>
      </c>
      <c r="B3" s="100" t="str">
        <f>'AUTOS  NOTA 322'!B2:C2</f>
        <v>2023109820</v>
      </c>
      <c r="C3" s="100"/>
    </row>
    <row r="4" spans="1:9" x14ac:dyDescent="0.35">
      <c r="A4" s="36" t="s">
        <v>2</v>
      </c>
      <c r="B4" s="100" t="str">
        <f>'AUTOS  NOTA 322'!B3:C3</f>
        <v>SUPERINTENDENCIA FINANCIERA DE COLOMBIA</v>
      </c>
      <c r="C4" s="100"/>
    </row>
    <row r="5" spans="1:9" x14ac:dyDescent="0.35">
      <c r="A5" s="36" t="s">
        <v>3</v>
      </c>
      <c r="B5" s="100" t="str">
        <f>'AUTOS  NOTA 322'!B4:C4</f>
        <v>ALLIANZ SEGUROS S.A. - SEGUROS DEL ESTADO S.A.</v>
      </c>
      <c r="C5" s="100"/>
    </row>
    <row r="6" spans="1:9" ht="15" customHeight="1" x14ac:dyDescent="0.35">
      <c r="A6" s="36" t="s">
        <v>4</v>
      </c>
      <c r="B6" s="100" t="str">
        <f>'AUTOS  NOTA 322'!B5:C5</f>
        <v>WALTER GIRALDO RIVERA</v>
      </c>
      <c r="C6" s="100"/>
    </row>
    <row r="7" spans="1:9" x14ac:dyDescent="0.35">
      <c r="A7" s="36" t="s">
        <v>5</v>
      </c>
      <c r="B7" s="100" t="str">
        <f>'AUTOS  NOTA 322'!B6:C6</f>
        <v>DEMANDA DIRECTA</v>
      </c>
      <c r="C7" s="100"/>
    </row>
    <row r="8" spans="1:9" x14ac:dyDescent="0.35">
      <c r="A8" s="38" t="s">
        <v>119</v>
      </c>
      <c r="B8" s="100" t="str">
        <f>'AUTOS  NOTA 322'!B7:C8</f>
        <v>N/A</v>
      </c>
      <c r="C8" s="100"/>
    </row>
    <row r="9" spans="1:9" ht="29" x14ac:dyDescent="0.35">
      <c r="A9" s="36" t="s">
        <v>69</v>
      </c>
      <c r="B9" s="98">
        <f>SUM(C11,C12,C14,C15,C17)</f>
        <v>2800000</v>
      </c>
      <c r="C9" s="99"/>
    </row>
    <row r="10" spans="1:9" x14ac:dyDescent="0.35">
      <c r="A10" s="101" t="s">
        <v>70</v>
      </c>
      <c r="B10" s="90" t="s">
        <v>71</v>
      </c>
      <c r="C10" s="91"/>
    </row>
    <row r="11" spans="1:9" x14ac:dyDescent="0.35">
      <c r="A11" s="101"/>
      <c r="B11" s="37" t="s">
        <v>72</v>
      </c>
      <c r="C11" s="32">
        <v>2800000</v>
      </c>
    </row>
    <row r="12" spans="1:9" x14ac:dyDescent="0.35">
      <c r="A12" s="101"/>
      <c r="B12" s="37" t="s">
        <v>73</v>
      </c>
      <c r="C12" s="32"/>
    </row>
    <row r="13" spans="1:9" x14ac:dyDescent="0.35">
      <c r="A13" s="101"/>
      <c r="B13" s="90"/>
      <c r="C13" s="91"/>
    </row>
    <row r="14" spans="1:9" x14ac:dyDescent="0.35">
      <c r="A14" s="101"/>
      <c r="B14" s="37" t="s">
        <v>116</v>
      </c>
      <c r="C14" s="40"/>
    </row>
    <row r="15" spans="1:9" x14ac:dyDescent="0.35">
      <c r="A15" s="101"/>
      <c r="B15" s="37" t="s">
        <v>117</v>
      </c>
      <c r="C15" s="40"/>
      <c r="E15" t="s">
        <v>75</v>
      </c>
      <c r="F15" s="22">
        <v>0.7</v>
      </c>
    </row>
    <row r="16" spans="1:9" x14ac:dyDescent="0.35">
      <c r="A16" s="101"/>
      <c r="B16" s="90" t="s">
        <v>76</v>
      </c>
      <c r="C16" s="91"/>
      <c r="E16" t="s">
        <v>77</v>
      </c>
      <c r="F16" s="23">
        <v>0.3</v>
      </c>
      <c r="I16" s="25"/>
    </row>
    <row r="17" spans="1:9" x14ac:dyDescent="0.35">
      <c r="A17" s="101"/>
      <c r="B17" s="37"/>
      <c r="C17" s="41"/>
      <c r="F17" s="26"/>
      <c r="I17" s="25"/>
    </row>
    <row r="18" spans="1:9" ht="23.25" customHeight="1" x14ac:dyDescent="0.35">
      <c r="A18" s="39" t="s">
        <v>78</v>
      </c>
      <c r="B18" s="85" t="s">
        <v>77</v>
      </c>
      <c r="C18" s="86"/>
    </row>
    <row r="19" spans="1:9" ht="58" x14ac:dyDescent="0.35">
      <c r="A19" s="36" t="s">
        <v>80</v>
      </c>
      <c r="B19" s="92" t="s">
        <v>170</v>
      </c>
      <c r="C19" s="93"/>
    </row>
    <row r="20" spans="1:9" ht="15" customHeight="1" x14ac:dyDescent="0.35">
      <c r="A20" s="21" t="s">
        <v>81</v>
      </c>
      <c r="B20" s="87">
        <f>((C22+C23+C25+C26+C30+C28+C32+C34+C29+C33)-C37)*C36*C38</f>
        <v>1000000</v>
      </c>
      <c r="C20" s="87"/>
    </row>
    <row r="21" spans="1:9" x14ac:dyDescent="0.35">
      <c r="A21" s="7" t="s">
        <v>82</v>
      </c>
      <c r="B21" s="94" t="s">
        <v>71</v>
      </c>
      <c r="C21" s="95"/>
    </row>
    <row r="22" spans="1:9" x14ac:dyDescent="0.35">
      <c r="A22" s="96"/>
      <c r="B22" s="37" t="s">
        <v>72</v>
      </c>
      <c r="C22" s="32">
        <v>2800000</v>
      </c>
    </row>
    <row r="23" spans="1:9" x14ac:dyDescent="0.35">
      <c r="A23" s="97"/>
      <c r="B23" s="37" t="s">
        <v>73</v>
      </c>
      <c r="C23" s="32">
        <v>0</v>
      </c>
    </row>
    <row r="24" spans="1:9" x14ac:dyDescent="0.35">
      <c r="A24" s="97"/>
      <c r="B24" s="90" t="s">
        <v>74</v>
      </c>
      <c r="C24" s="91"/>
    </row>
    <row r="25" spans="1:9" x14ac:dyDescent="0.35">
      <c r="A25" s="97"/>
      <c r="B25" s="37" t="s">
        <v>116</v>
      </c>
      <c r="C25" s="32">
        <v>0</v>
      </c>
    </row>
    <row r="26" spans="1:9" ht="29.15" customHeight="1" x14ac:dyDescent="0.35">
      <c r="A26" s="97"/>
      <c r="B26" s="37" t="s">
        <v>118</v>
      </c>
      <c r="C26" s="32">
        <v>0</v>
      </c>
    </row>
    <row r="27" spans="1:9" x14ac:dyDescent="0.35">
      <c r="A27" s="97"/>
      <c r="B27" s="90" t="s">
        <v>148</v>
      </c>
      <c r="C27" s="91"/>
    </row>
    <row r="28" spans="1:9" x14ac:dyDescent="0.35">
      <c r="A28" s="97"/>
      <c r="B28" s="37" t="s">
        <v>156</v>
      </c>
      <c r="C28" s="32">
        <v>0</v>
      </c>
    </row>
    <row r="29" spans="1:9" x14ac:dyDescent="0.35">
      <c r="A29" s="97"/>
      <c r="B29" s="37" t="s">
        <v>72</v>
      </c>
      <c r="C29" s="32">
        <v>0</v>
      </c>
    </row>
    <row r="30" spans="1:9" x14ac:dyDescent="0.35">
      <c r="A30" s="97"/>
      <c r="B30" s="37" t="s">
        <v>73</v>
      </c>
      <c r="C30" s="32">
        <v>0</v>
      </c>
    </row>
    <row r="31" spans="1:9" x14ac:dyDescent="0.35">
      <c r="A31" s="97"/>
      <c r="B31" s="90" t="s">
        <v>149</v>
      </c>
      <c r="C31" s="91"/>
    </row>
    <row r="32" spans="1:9" x14ac:dyDescent="0.35">
      <c r="A32" s="97"/>
      <c r="B32" s="37"/>
      <c r="C32" s="32"/>
    </row>
    <row r="33" spans="1:3" x14ac:dyDescent="0.35">
      <c r="A33" s="97"/>
      <c r="B33" s="37" t="s">
        <v>72</v>
      </c>
      <c r="C33" s="32">
        <v>0</v>
      </c>
    </row>
    <row r="34" spans="1:3" x14ac:dyDescent="0.35">
      <c r="A34" s="97"/>
      <c r="B34" s="37" t="s">
        <v>73</v>
      </c>
      <c r="C34" s="32">
        <v>0</v>
      </c>
    </row>
    <row r="35" spans="1:3" x14ac:dyDescent="0.35">
      <c r="A35" s="97"/>
      <c r="B35" s="90" t="s">
        <v>136</v>
      </c>
      <c r="C35" s="91"/>
    </row>
    <row r="36" spans="1:3" x14ac:dyDescent="0.35">
      <c r="A36" s="97"/>
      <c r="B36" s="37" t="s">
        <v>152</v>
      </c>
      <c r="C36" s="33">
        <v>1</v>
      </c>
    </row>
    <row r="37" spans="1:3" x14ac:dyDescent="0.35">
      <c r="A37" s="97"/>
      <c r="B37" s="37" t="s">
        <v>137</v>
      </c>
      <c r="C37" s="34">
        <v>1800000</v>
      </c>
    </row>
    <row r="38" spans="1:3" x14ac:dyDescent="0.35">
      <c r="A38" s="97"/>
      <c r="B38" s="37" t="s">
        <v>155</v>
      </c>
      <c r="C38" s="33">
        <v>1</v>
      </c>
    </row>
    <row r="39" spans="1:3" x14ac:dyDescent="0.35">
      <c r="A39" s="24" t="s">
        <v>83</v>
      </c>
      <c r="B39" s="87">
        <f>IFERROR(B20*(VLOOKUP(B18,E15:F17,2,0)),16666)</f>
        <v>300000</v>
      </c>
      <c r="C39" s="87"/>
    </row>
    <row r="40" spans="1:3" ht="93" customHeight="1" x14ac:dyDescent="0.35">
      <c r="A40" s="36" t="s">
        <v>150</v>
      </c>
      <c r="B40" s="88" t="s">
        <v>171</v>
      </c>
      <c r="C40" s="89"/>
    </row>
    <row r="41" spans="1:3" ht="211.5" customHeight="1" x14ac:dyDescent="0.35">
      <c r="A41" s="36" t="s">
        <v>84</v>
      </c>
      <c r="B41" s="83" t="s">
        <v>172</v>
      </c>
      <c r="C41" s="84"/>
    </row>
    <row r="42" spans="1:3" ht="26.15" customHeight="1" x14ac:dyDescent="0.35">
      <c r="A42" s="43" t="s">
        <v>141</v>
      </c>
      <c r="B42" s="43"/>
      <c r="C42" s="43"/>
    </row>
    <row r="43" spans="1:3" x14ac:dyDescent="0.35">
      <c r="A43" s="42" t="s">
        <v>142</v>
      </c>
      <c r="B43" s="82"/>
      <c r="C43" s="82"/>
    </row>
    <row r="44" spans="1:3" ht="41.15" customHeight="1" x14ac:dyDescent="0.35">
      <c r="A44" s="42"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85</v>
      </c>
      <c r="B1" s="79"/>
      <c r="C1" s="79"/>
    </row>
    <row r="2" spans="1:3" x14ac:dyDescent="0.35">
      <c r="A2" s="20" t="s">
        <v>29</v>
      </c>
      <c r="B2" s="69" t="str">
        <f>'AUTOS NOTA 324'!B2:C2</f>
        <v xml:space="preserve">SINIESTRO  132754287 - LEGIS APJ32078
</v>
      </c>
      <c r="C2" s="70"/>
    </row>
    <row r="3" spans="1:3" x14ac:dyDescent="0.35">
      <c r="A3" s="5" t="s">
        <v>1</v>
      </c>
      <c r="B3" s="47" t="str">
        <f>'AUTOS  NOTA 322'!B2:C2</f>
        <v>2023109820</v>
      </c>
      <c r="C3" s="47"/>
    </row>
    <row r="4" spans="1:3" x14ac:dyDescent="0.35">
      <c r="A4" s="5" t="s">
        <v>2</v>
      </c>
      <c r="B4" s="47" t="str">
        <f>'AUTOS  NOTA 322'!B3:C3</f>
        <v>SUPERINTENDENCIA FINANCIERA DE COLOMBIA</v>
      </c>
      <c r="C4" s="47"/>
    </row>
    <row r="5" spans="1:3" x14ac:dyDescent="0.35">
      <c r="A5" s="5" t="s">
        <v>3</v>
      </c>
      <c r="B5" s="47" t="str">
        <f>'AUTOS  NOTA 322'!B4:C4</f>
        <v>ALLIANZ SEGUROS S.A. - SEGUROS DEL ESTADO S.A.</v>
      </c>
      <c r="C5" s="47"/>
    </row>
    <row r="6" spans="1:3" ht="15" customHeight="1" x14ac:dyDescent="0.35">
      <c r="A6" s="5" t="s">
        <v>4</v>
      </c>
      <c r="B6" s="47" t="str">
        <f>'AUTOS  NOTA 322'!B5:C5</f>
        <v>WALTER GIRALDO RIVERA</v>
      </c>
      <c r="C6" s="47"/>
    </row>
    <row r="7" spans="1:3" ht="15" customHeight="1" x14ac:dyDescent="0.35">
      <c r="A7" s="5" t="s">
        <v>5</v>
      </c>
      <c r="B7" s="47" t="str">
        <f>'AUTOS  NOTA 322'!B6:C6</f>
        <v>DEMANDA DIRECTA</v>
      </c>
      <c r="C7" s="47"/>
    </row>
    <row r="8" spans="1:3" ht="15" customHeight="1" x14ac:dyDescent="0.35">
      <c r="A8" s="31" t="s">
        <v>119</v>
      </c>
      <c r="B8" s="47" t="str">
        <f>'AUTOS  NOTA 322'!B7:C8</f>
        <v>N/A</v>
      </c>
      <c r="C8" s="47"/>
    </row>
    <row r="9" spans="1:3" ht="19" customHeight="1" x14ac:dyDescent="0.35">
      <c r="A9" s="5" t="s">
        <v>120</v>
      </c>
      <c r="B9" s="47"/>
      <c r="C9" s="47"/>
    </row>
    <row r="10" spans="1:3" x14ac:dyDescent="0.35">
      <c r="A10" s="7" t="s">
        <v>82</v>
      </c>
      <c r="B10" s="104">
        <f>'AUTOS NOTA 324'!B20:C20</f>
        <v>1000000</v>
      </c>
      <c r="C10" s="104"/>
    </row>
    <row r="11" spans="1:3" x14ac:dyDescent="0.35">
      <c r="A11" s="7" t="s">
        <v>139</v>
      </c>
      <c r="B11" s="105">
        <f>'AUTOS NOTA 324'!B39:C39</f>
        <v>300000</v>
      </c>
      <c r="C11" s="47"/>
    </row>
    <row r="12" spans="1:3" ht="29" x14ac:dyDescent="0.35">
      <c r="A12" s="7" t="s">
        <v>86</v>
      </c>
      <c r="B12" s="102"/>
      <c r="C12" s="103"/>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2023-11-15T22:06:06Z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