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codeName="ThisWorkbook"/>
  <mc:AlternateContent xmlns:mc="http://schemas.openxmlformats.org/markup-compatibility/2006">
    <mc:Choice Requires="x15">
      <x15ac:absPath xmlns:x15ac="http://schemas.microsoft.com/office/spreadsheetml/2010/11/ac" url="C:\Users\ce02653\Desktop\Cristian Camilo Carvajal Cutiva\"/>
    </mc:Choice>
  </mc:AlternateContent>
  <xr:revisionPtr revIDLastSave="0" documentId="13_ncr:1_{6FDA8539-BE60-4933-A46A-E7A2ED072A65}" xr6:coauthVersionLast="47" xr6:coauthVersionMax="47" xr10:uidLastSave="{00000000-0000-0000-0000-000000000000}"/>
  <bookViews>
    <workbookView xWindow="14115" yWindow="0" windowWidth="14790" windowHeight="15585" activeTab="1" xr2:uid="{00000000-000D-0000-FFFF-FFFF00000000}"/>
  </bookViews>
  <sheets>
    <sheet name="AUTOS  NOTA 322" sheetId="1" r:id="rId1"/>
    <sheet name="AUTOS NOTA 321" sheetId="7" r:id="rId2"/>
    <sheet name="AUTOS NOTA 324" sheetId="8" r:id="rId3"/>
    <sheet name="TASACION " sheetId="10" state="hidden" r:id="rId4"/>
    <sheet name="AUTOS NOTA 325" sheetId="9" r:id="rId5"/>
    <sheet name="Hoja2" sheetId="6" state="hidden" r:id="rId6"/>
  </sheets>
  <externalReferences>
    <externalReference r:id="rId7"/>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0" i="8" l="1"/>
  <c r="B39" i="8" s="1"/>
  <c r="B10" i="9" l="1"/>
  <c r="B2" i="8" l="1"/>
  <c r="B2" i="9" s="1"/>
  <c r="B8" i="9" l="1"/>
  <c r="B7" i="9"/>
  <c r="B6" i="9"/>
  <c r="B5" i="9"/>
  <c r="B4" i="9"/>
  <c r="B3" i="9"/>
  <c r="B8" i="8"/>
  <c r="B7" i="8"/>
  <c r="B6" i="8"/>
  <c r="B5" i="8"/>
  <c r="B4" i="8"/>
  <c r="B3" i="8"/>
  <c r="B8" i="7"/>
  <c r="B4" i="7" l="1"/>
  <c r="B5" i="7"/>
  <c r="B6" i="7"/>
  <c r="B7" i="7"/>
  <c r="B3" i="7"/>
  <c r="B9" i="8"/>
  <c r="B11" i="9" l="1"/>
</calcChain>
</file>

<file path=xl/sharedStrings.xml><?xml version="1.0" encoding="utf-8"?>
<sst xmlns="http://schemas.openxmlformats.org/spreadsheetml/2006/main" count="239" uniqueCount="183">
  <si>
    <t>SOLICITUD DE ANTECEDENTES -ABOGADO EXTERNO-</t>
  </si>
  <si>
    <t>Radicado(23 digitos)</t>
  </si>
  <si>
    <t>Juzgado</t>
  </si>
  <si>
    <t>Demandado</t>
  </si>
  <si>
    <t xml:space="preserve">Demandante </t>
  </si>
  <si>
    <t>Tipo de vinculacion compañía</t>
  </si>
  <si>
    <t xml:space="preserve">Tipo de perjucio </t>
  </si>
  <si>
    <t xml:space="preserve">Domicilio </t>
  </si>
  <si>
    <t xml:space="preserve">Telefono </t>
  </si>
  <si>
    <t>Correo electronico</t>
  </si>
  <si>
    <t xml:space="preserve">Estado Civil </t>
  </si>
  <si>
    <t xml:space="preserve">Fecha de nacimiento </t>
  </si>
  <si>
    <t xml:space="preserve">Fecha de defuncion </t>
  </si>
  <si>
    <t xml:space="preserve">Situcion Laboral </t>
  </si>
  <si>
    <t xml:space="preserve">Ocupado-trabajador cuenta ajena </t>
  </si>
  <si>
    <t xml:space="preserve">Profesion </t>
  </si>
  <si>
    <t xml:space="preserve">Ingresos Netos </t>
  </si>
  <si>
    <t xml:space="preserve">Condicion </t>
  </si>
  <si>
    <t xml:space="preserve">Motociclista </t>
  </si>
  <si>
    <t>Fecha de los hechos</t>
  </si>
  <si>
    <t>Fecha de solicitud audiencia prejudicial</t>
  </si>
  <si>
    <t>Fecha de audiencia prejudicial</t>
  </si>
  <si>
    <t>AMPARO A AFECTAR</t>
  </si>
  <si>
    <t>Asegurado</t>
  </si>
  <si>
    <t>Nit Asegurado</t>
  </si>
  <si>
    <t>Placa vehículo asegurado (si aplica)</t>
  </si>
  <si>
    <t>Fecha de asignación</t>
  </si>
  <si>
    <t>Fecha de notificación</t>
  </si>
  <si>
    <t>REMISION DE ANTECEDENTES - ABOGADO INTERNO-</t>
  </si>
  <si>
    <t>SINIESTRO - APLICATIVO</t>
  </si>
  <si>
    <t>PÓLIZA</t>
  </si>
  <si>
    <t>VALOR ASEGURADO</t>
  </si>
  <si>
    <t>MODALIDAD</t>
  </si>
  <si>
    <t xml:space="preserve">VIGENCIA </t>
  </si>
  <si>
    <t xml:space="preserve">SINIESTRO DENTRO DE LA VIGENCIA? </t>
  </si>
  <si>
    <t>SI</t>
  </si>
  <si>
    <t>CARTERA A DÍA</t>
  </si>
  <si>
    <t>COASEGURO</t>
  </si>
  <si>
    <t>PROPIO</t>
  </si>
  <si>
    <t xml:space="preserve">ASEGURADORAS  </t>
  </si>
  <si>
    <t xml:space="preserve">% DE PARTICIPACION </t>
  </si>
  <si>
    <t>REASEGURO- SUPERA LOS $500M-</t>
  </si>
  <si>
    <t>LARGE GLOSSES</t>
  </si>
  <si>
    <t>MOTIVO DE LA DEMANDA</t>
  </si>
  <si>
    <t xml:space="preserve">OFRECIENTO AUTOS </t>
  </si>
  <si>
    <t>NO</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</si>
  <si>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</si>
  <si>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</si>
  <si>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</si>
  <si>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</si>
  <si>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</si>
  <si>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</si>
  <si>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</si>
  <si>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</si>
  <si>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</si>
  <si>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</si>
  <si>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</si>
  <si>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</si>
  <si>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</si>
  <si>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</si>
  <si>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</si>
  <si>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</si>
  <si>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</si>
  <si>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</si>
  <si>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</si>
  <si>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</si>
  <si>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</si>
  <si>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</si>
  <si>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</si>
  <si>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</si>
  <si>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</si>
  <si>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</si>
  <si>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</si>
  <si>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</si>
  <si>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Extrapatrimoniales</t>
  </si>
  <si>
    <t>PROBABLE</t>
  </si>
  <si>
    <t>DAÑOS MATERIALES</t>
  </si>
  <si>
    <t>EVENTUAL</t>
  </si>
  <si>
    <t>Clasificación Contingencia</t>
  </si>
  <si>
    <t>REMOTO</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</si>
  <si>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</si>
  <si>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</si>
  <si>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</si>
  <si>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Reserva propuesta</t>
  </si>
  <si>
    <t>Defensa de la Aseguradora: (Enumerar y enunciar las excepciones propuestas demanda y/o llamamiento )</t>
  </si>
  <si>
    <t>INFORME ABOGADO INTERNO</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</si>
  <si>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</si>
  <si>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</si>
  <si>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</si>
  <si>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</si>
  <si>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</si>
  <si>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</si>
  <si>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CLASE DE REASEGURO</t>
  </si>
  <si>
    <t>Acompañante motorista</t>
  </si>
  <si>
    <t>OCURRENCIA</t>
  </si>
  <si>
    <t>CEDIDO</t>
  </si>
  <si>
    <t>FACULTATIVO</t>
  </si>
  <si>
    <t xml:space="preserve">Objetado por la Compañía </t>
  </si>
  <si>
    <t xml:space="preserve">Ciclista </t>
  </si>
  <si>
    <t>CLAIMS MADE</t>
  </si>
  <si>
    <t>ACEPTADO</t>
  </si>
  <si>
    <t>AUTOMATICO</t>
  </si>
  <si>
    <t>Pretensiones elevadas- reclamación Compañía</t>
  </si>
  <si>
    <t>Ocupado - Autonomo</t>
  </si>
  <si>
    <t>Cliclista vehículo</t>
  </si>
  <si>
    <t>SUNSET</t>
  </si>
  <si>
    <t>Ofrecimiento muy bajo-reclamación Compañía</t>
  </si>
  <si>
    <t xml:space="preserve">Tareas del hogar </t>
  </si>
  <si>
    <t>DESCUBREMIENTO</t>
  </si>
  <si>
    <t xml:space="preserve">Nuevos reclamantes </t>
  </si>
  <si>
    <t>Pendiente acceder al mercado laboral -pedir a nino</t>
  </si>
  <si>
    <t>Ocupante vehículo</t>
  </si>
  <si>
    <t>Respuesta extemporanea</t>
  </si>
  <si>
    <t>Pasajero servicio publico</t>
  </si>
  <si>
    <t xml:space="preserve">Sin reclamación previa </t>
  </si>
  <si>
    <t xml:space="preserve">Vida/RC medica- aviso de siniestro sin tramite </t>
  </si>
  <si>
    <t>Daño moral</t>
  </si>
  <si>
    <t>Daño a la salud</t>
  </si>
  <si>
    <t>Daño a la Salud que podría interpretarse como daño a la vida de relación</t>
  </si>
  <si>
    <t>INTERVINIENTE</t>
  </si>
  <si>
    <t>CONTINGENCIA</t>
  </si>
  <si>
    <t>LLAMADA EN GARANTIA</t>
  </si>
  <si>
    <t>DEMANDA DIRECTA</t>
  </si>
  <si>
    <t>RCE HOMICIDIO</t>
  </si>
  <si>
    <t>RCE HOMICIDIO-LESION</t>
  </si>
  <si>
    <t>RCE + DAÑOS MATERIALES</t>
  </si>
  <si>
    <t>RCC HOMICIDIO</t>
  </si>
  <si>
    <t>RCC HOMICIDIO-LESION</t>
  </si>
  <si>
    <t>PERDIDA PARCIAL DAÑOS</t>
  </si>
  <si>
    <t>PÉRDIDA PARCIAL HURTO</t>
  </si>
  <si>
    <t>PÉRDIDA TOTAL DAÑOS</t>
  </si>
  <si>
    <t>SUSTRACCIÓN TOTAL</t>
  </si>
  <si>
    <t xml:space="preserve">Numero de identificacion </t>
  </si>
  <si>
    <t>Numero de Lesionados y/o fallecidos  según IPAT</t>
  </si>
  <si>
    <t>No. Póliza vinculada</t>
  </si>
  <si>
    <r>
      <t xml:space="preserve">Fecha de contestacion 
*Recomendación: </t>
    </r>
    <r>
      <rPr>
        <sz val="11"/>
        <color theme="1"/>
        <rFont val="Calibri"/>
        <family val="2"/>
        <scheme val="minor"/>
      </rPr>
      <t>Fecha máxima para contestar la demanda acorde a lo estiúlado en la norma.</t>
    </r>
  </si>
  <si>
    <t>OTROS</t>
  </si>
  <si>
    <t>DEDUCIBLE</t>
  </si>
  <si>
    <t>INTERVINIENTE -Nombre de lesionado o muerto (s) del proceso</t>
  </si>
  <si>
    <t>Reserva CIA</t>
  </si>
  <si>
    <t xml:space="preserve">COMENTARIOS </t>
  </si>
  <si>
    <t xml:space="preserve">VISTO BUENO ABOGADO INTERNO </t>
  </si>
  <si>
    <t>VISTO BUENO ABOGADO INTERNO?</t>
  </si>
  <si>
    <t xml:space="preserve">SI </t>
  </si>
  <si>
    <t>ALLIANZ</t>
  </si>
  <si>
    <t xml:space="preserve">Edad al momento del siniestro </t>
  </si>
  <si>
    <t>Peaton</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</si>
  <si>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</si>
  <si>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RCE DAÑOS MATERIALES</t>
  </si>
  <si>
    <t>DAÑOS VEHICULO ASEGURADO</t>
  </si>
  <si>
    <t>Observaciones sobre el valor de la contingencia: (Se debe explicar como se aterrizaron las pretensiones.) si el caso es de daños indicar el valor comercial del vh</t>
  </si>
  <si>
    <t>NO APLICA</t>
  </si>
  <si>
    <t>COASEGURO RETENCION ALLIANZ (%)</t>
  </si>
  <si>
    <t xml:space="preserve">RCE LESIONES </t>
  </si>
  <si>
    <t>RCC LESIONES</t>
  </si>
  <si>
    <t>CONCURRENCIA</t>
  </si>
  <si>
    <r>
      <t xml:space="preserve">INDIQUE LA PLACA- </t>
    </r>
    <r>
      <rPr>
        <sz val="11"/>
        <color rgb="FFFF0000"/>
        <rFont val="Calibri"/>
        <family val="2"/>
        <scheme val="minor"/>
      </rPr>
      <t>SUSTITUYA</t>
    </r>
  </si>
  <si>
    <t>1. El 19 de agosto de 2020 mientras la señora Luz Stella Cutiva Gutiérrez y la señora Adriana Ximena Carvajal Cutiva transitaban en una motocicleta de placas NWT32A a la altura de la Calle 17 No. 137 A -15 en Bogotá D.C., fueron arrolladas por el vehículo automotor tipo tracto camión de placas ZAP-957, el cual se encontraba afiliado a la empresa de transportes Turbo Transportes AV S.A.S y amparado por responsabilidad civil extra contractual con póliza no 022264748 tomada con la compañía ALIANZ SEGUROS S.A. En hecho de tránsito referido fue codificando la hipótesis para el conductor del tracto camión de placas ZAP-957; la 157 que establece, no estar atento a los demás usuarios de la vía, lo cual ocasionó la muerte inmediata de la señora Luz Stella Cutiva Gutiérrez y múltiples lesiones a la señora Adriana Ximena Carvajal Cutiva. Hecho de tránsito que quedó registrado en video. 
2. Respecto de las lesiones producto del accidente de tránsito sufridas por la señora Adriana Ximena Carvajal Cutiva se registra: trauma en hombro, codo, muñeca, mano izquierda, trauma de fémur, trauma de rodilla izquierda; lesión en región lumbar glútea izquierda; al ingresar a la IPS MEDICENTRO FAMISANAR se registra que ingresa para realización de procedimiento de sacroiletis bilateral traumática, quien requiere de manejo invasivo del dolor, con bloqueo simpático regional secundario, contusión de la región lumbosacra y de la pelvis.</t>
  </si>
  <si>
    <t>*11001310302320240008500</t>
  </si>
  <si>
    <t>Juzgado Ventitrés (23) del Circuito de Bogota D.C.</t>
  </si>
  <si>
    <t xml:space="preserve">LUZ STELLA CUTIVA GUTIERREZ (Fallecida) 
ADRIANA XIMENA CARVAJAL (Lesionada) 
</t>
  </si>
  <si>
    <t>LUZ STELLA CUTIVA GUTIERREZ C.C. No. 36.175.763
ADRIANA XIMENA CARVAJAL C.C No. 67.031.001</t>
  </si>
  <si>
    <t>Carrera 1 C No. 52-39 Cali Valle del Cauca</t>
  </si>
  <si>
    <t>vivianamarcela16@hotmail.com</t>
  </si>
  <si>
    <t>LUZ STELLA CUTIVA GUTIERREZ (54 AÑOS)
ADRIANA XIMENA CARVAJAL (35 AÑOS)</t>
  </si>
  <si>
    <t>INDEPENDIENTE</t>
  </si>
  <si>
    <t>1 FALLECIDO Y 1 LESIONADO</t>
  </si>
  <si>
    <t>LUZ STELLA CUTIVA GUTIERREZ (Copiloto)
ADRIANA XIMENA CARVAJAL (Conductora)</t>
  </si>
  <si>
    <t>19 de agosto de 2020</t>
  </si>
  <si>
    <t>18 de abril de 2023</t>
  </si>
  <si>
    <t xml:space="preserve">28 de marzo de 2023
</t>
  </si>
  <si>
    <t>25 de octubre de 2023</t>
  </si>
  <si>
    <t>21 de marzo de 2024</t>
  </si>
  <si>
    <t>29 de abril de 2024</t>
  </si>
  <si>
    <t>*022264748</t>
  </si>
  <si>
    <t xml:space="preserve">No registra esa información en la demanda. </t>
  </si>
  <si>
    <t>LUZ STELLA CUTIVA GUTIERREZ (Fallecida): No registra esa información en la demanda. 
ADRIANA XIMENA CARVAJAL (Lesionada): Unión Libre</t>
  </si>
  <si>
    <t>LUZ STELLA CUTIVA GUTIERREZ (Fallecida): No registra esa información en la demanda. 
ADRIANA XIMENA CARVAJAL (Lesionada): 29/05/1985</t>
  </si>
  <si>
    <t>ARACELY VIDAL IBARRA  C.C. 48.571.623
TURBO TRANSPORTES AV S.A.S
ALLIANZ SEGUROS S.A.</t>
  </si>
  <si>
    <t>Adriana Ximena Cutiva (Afectada Directa e hija de la fallecida).
Cristian Camilo Carvajal Cutiva (hijo de la fallecida).</t>
  </si>
  <si>
    <t>ZAP957</t>
  </si>
  <si>
    <t>Desde las 00:00 horas del 01/05/2020 hasta las 24:00 horas del 30/04/2021.</t>
  </si>
  <si>
    <t>SINIESTRO   93224278 LEGIS APJ32314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</si>
</sst>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9"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1"/>
      <color rgb="FFFF0000"/>
      <name val="Calibri"/>
      <family val="2"/>
      <scheme val="minor"/>
    </font>
    <font>
      <u/>
      <sz val="11"/>
      <color theme="10"/>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0" fontId="8" fillId="0" borderId="0" applyNumberFormat="0" applyFill="0" applyBorder="0" applyAlignment="0" applyProtection="0"/>
  </cellStyleXfs>
  <cellXfs count="104">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7" borderId="1" xfId="0" applyFill="1" applyBorder="1" applyAlignment="1">
      <alignment horizontal="justify" vertical="top" wrapText="1"/>
    </xf>
    <xf numFmtId="0" fontId="2" fillId="7" borderId="1" xfId="0" applyFont="1" applyFill="1" applyBorder="1" applyAlignment="1">
      <alignment horizontal="justify" vertical="top" wrapText="1"/>
    </xf>
    <xf numFmtId="42"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42"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42"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0" fillId="0" borderId="1" xfId="0" applyBorder="1" applyAlignment="1" applyProtection="1">
      <alignment horizontal="justify" vertical="top"/>
      <protection locked="0"/>
    </xf>
    <xf numFmtId="0" fontId="2" fillId="0" borderId="2" xfId="0" applyFont="1" applyBorder="1" applyAlignment="1" applyProtection="1">
      <alignment horizontal="justify" vertical="top" wrapText="1"/>
      <protection locked="0"/>
    </xf>
    <xf numFmtId="0" fontId="2" fillId="0" borderId="1" xfId="0" applyFont="1" applyBorder="1" applyAlignment="1" applyProtection="1">
      <alignment horizontal="justify" vertical="top"/>
      <protection locked="0"/>
    </xf>
    <xf numFmtId="42" fontId="6" fillId="7" borderId="1" xfId="1" applyFont="1" applyFill="1" applyBorder="1" applyAlignment="1" applyProtection="1">
      <alignment horizontal="center" vertical="top"/>
      <protection locked="0"/>
    </xf>
    <xf numFmtId="42" fontId="4" fillId="7" borderId="1" xfId="1" applyFont="1" applyFill="1" applyBorder="1" applyAlignment="1" applyProtection="1">
      <alignment horizontal="center" vertical="top"/>
      <protection locked="0"/>
    </xf>
    <xf numFmtId="0" fontId="0" fillId="0" borderId="1" xfId="0" applyBorder="1" applyAlignment="1" applyProtection="1">
      <alignment horizontal="center" vertical="center"/>
      <protection locked="0"/>
    </xf>
    <xf numFmtId="0" fontId="3" fillId="2" borderId="4" xfId="0" applyFont="1" applyFill="1" applyBorder="1" applyAlignment="1" applyProtection="1">
      <alignment horizontal="center" vertical="top"/>
      <protection locked="0"/>
    </xf>
    <xf numFmtId="0" fontId="0" fillId="0" borderId="1" xfId="0" applyBorder="1" applyAlignment="1">
      <alignment horizontal="justify" vertical="top" wrapText="1"/>
    </xf>
    <xf numFmtId="0" fontId="0" fillId="0" borderId="1" xfId="0" applyBorder="1" applyAlignment="1">
      <alignment horizontal="justify" vertical="top"/>
    </xf>
    <xf numFmtId="15" fontId="0" fillId="0" borderId="1" xfId="0" applyNumberFormat="1" applyBorder="1" applyAlignment="1">
      <alignment horizontal="justify" vertical="top" wrapText="1"/>
    </xf>
    <xf numFmtId="0" fontId="8" fillId="0" borderId="1" xfId="3" applyBorder="1" applyAlignment="1">
      <alignment horizontal="justify" vertical="top"/>
    </xf>
    <xf numFmtId="14" fontId="0" fillId="0" borderId="1" xfId="0" applyNumberFormat="1" applyBorder="1" applyAlignment="1">
      <alignment horizontal="justify" vertical="top"/>
    </xf>
    <xf numFmtId="0" fontId="0" fillId="0" borderId="2" xfId="0" applyBorder="1" applyAlignment="1">
      <alignment horizontal="left" vertical="top"/>
    </xf>
    <xf numFmtId="0" fontId="0" fillId="0" borderId="3" xfId="0" applyBorder="1" applyAlignment="1">
      <alignment horizontal="left" vertical="top"/>
    </xf>
    <xf numFmtId="0" fontId="3" fillId="2" borderId="6"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0" fillId="0" borderId="2" xfId="0" applyBorder="1" applyAlignment="1">
      <alignment horizontal="justify" vertical="top" wrapText="1"/>
    </xf>
    <xf numFmtId="0" fontId="2" fillId="7" borderId="1" xfId="0" applyFont="1" applyFill="1" applyBorder="1" applyAlignment="1">
      <alignment horizontal="justify" vertical="top" wrapText="1"/>
    </xf>
    <xf numFmtId="0" fontId="3" fillId="2" borderId="4" xfId="0" applyFont="1" applyFill="1" applyBorder="1" applyAlignment="1">
      <alignment horizontal="center" vertical="top"/>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42" fontId="0" fillId="0" borderId="2" xfId="1" applyFont="1" applyBorder="1" applyAlignment="1">
      <alignment horizontal="center" vertical="top"/>
    </xf>
    <xf numFmtId="42" fontId="0" fillId="0" borderId="3" xfId="1" applyFont="1" applyBorder="1" applyAlignment="1">
      <alignment horizontal="center"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42" fontId="0" fillId="5" borderId="2" xfId="1" applyFont="1" applyFill="1" applyBorder="1" applyAlignment="1" applyProtection="1">
      <alignment horizontal="justify" vertical="top"/>
      <protection locked="0"/>
    </xf>
    <xf numFmtId="42" fontId="0" fillId="5" borderId="3" xfId="1" applyFont="1" applyFill="1" applyBorder="1" applyAlignment="1" applyProtection="1">
      <alignment horizontal="justify"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center"/>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42"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wrapText="1"/>
    </xf>
    <xf numFmtId="0" fontId="0" fillId="0" borderId="1" xfId="0" applyBorder="1" applyAlignment="1">
      <alignment horizontal="center" vertical="top"/>
    </xf>
    <xf numFmtId="42" fontId="0" fillId="5" borderId="1" xfId="1" applyFont="1" applyFill="1" applyBorder="1" applyAlignment="1">
      <alignment horizontal="justify" vertical="top"/>
    </xf>
    <xf numFmtId="42" fontId="0" fillId="0" borderId="1" xfId="0" applyNumberFormat="1" applyBorder="1" applyAlignment="1">
      <alignment horizontal="justify" vertical="top"/>
    </xf>
    <xf numFmtId="0" fontId="2" fillId="8" borderId="1" xfId="0" applyFont="1" applyFill="1" applyBorder="1" applyAlignment="1">
      <alignment horizontal="justify" vertical="top" wrapText="1"/>
    </xf>
    <xf numFmtId="0" fontId="0" fillId="8" borderId="1" xfId="0" applyFill="1" applyBorder="1" applyAlignment="1">
      <alignment horizontal="justify" vertical="top" wrapText="1"/>
    </xf>
  </cellXfs>
  <cellStyles count="4">
    <cellStyle name="Hipervínculo" xfId="3" builtinId="8"/>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vivianamarcela16@hot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zoomScale="96" zoomScaleNormal="96" workbookViewId="0">
      <selection activeCell="B2" sqref="B2:C2"/>
    </sheetView>
  </sheetViews>
  <sheetFormatPr baseColWidth="10" defaultColWidth="0" defaultRowHeight="15" x14ac:dyDescent="0.25"/>
  <cols>
    <col min="1" max="1" width="53.5703125" style="8" customWidth="1"/>
    <col min="2" max="2" width="55.140625" style="8" customWidth="1"/>
    <col min="3" max="3" width="19.140625" style="8" customWidth="1"/>
    <col min="4" max="16384" width="11.42578125" style="2" hidden="1"/>
  </cols>
  <sheetData>
    <row r="1" spans="1:3" ht="18.75" x14ac:dyDescent="0.25">
      <c r="A1" s="51" t="s">
        <v>0</v>
      </c>
      <c r="B1" s="51"/>
      <c r="C1" s="51"/>
    </row>
    <row r="2" spans="1:3" x14ac:dyDescent="0.25">
      <c r="A2" s="5" t="s">
        <v>1</v>
      </c>
      <c r="B2" s="54" t="s">
        <v>158</v>
      </c>
      <c r="C2" s="55"/>
    </row>
    <row r="3" spans="1:3" x14ac:dyDescent="0.25">
      <c r="A3" s="5" t="s">
        <v>2</v>
      </c>
      <c r="B3" s="52" t="s">
        <v>159</v>
      </c>
      <c r="C3" s="53"/>
    </row>
    <row r="4" spans="1:3" x14ac:dyDescent="0.25">
      <c r="A4" s="5" t="s">
        <v>3</v>
      </c>
      <c r="B4" s="56" t="s">
        <v>178</v>
      </c>
      <c r="C4" s="53"/>
    </row>
    <row r="5" spans="1:3" ht="31.5" customHeight="1" x14ac:dyDescent="0.25">
      <c r="A5" s="5" t="s">
        <v>4</v>
      </c>
      <c r="B5" s="56" t="s">
        <v>179</v>
      </c>
      <c r="C5" s="53"/>
    </row>
    <row r="6" spans="1:3" x14ac:dyDescent="0.25">
      <c r="A6" s="5" t="s">
        <v>5</v>
      </c>
      <c r="B6" s="45" t="s">
        <v>122</v>
      </c>
      <c r="C6" s="45"/>
    </row>
    <row r="7" spans="1:3" x14ac:dyDescent="0.25">
      <c r="A7" s="27" t="s">
        <v>6</v>
      </c>
      <c r="B7" s="52" t="s">
        <v>124</v>
      </c>
      <c r="C7" s="53"/>
    </row>
    <row r="8" spans="1:3" ht="39.75" customHeight="1" x14ac:dyDescent="0.25">
      <c r="A8" s="28" t="s">
        <v>138</v>
      </c>
      <c r="B8" s="44" t="s">
        <v>160</v>
      </c>
      <c r="C8" s="45"/>
    </row>
    <row r="9" spans="1:3" ht="39" customHeight="1" x14ac:dyDescent="0.25">
      <c r="A9" s="28" t="s">
        <v>132</v>
      </c>
      <c r="B9" s="44" t="s">
        <v>161</v>
      </c>
      <c r="C9" s="45"/>
    </row>
    <row r="10" spans="1:3" x14ac:dyDescent="0.25">
      <c r="A10" s="28" t="s">
        <v>7</v>
      </c>
      <c r="B10" s="45" t="s">
        <v>162</v>
      </c>
      <c r="C10" s="45"/>
    </row>
    <row r="11" spans="1:3" ht="30" customHeight="1" x14ac:dyDescent="0.25">
      <c r="A11" s="29" t="s">
        <v>8</v>
      </c>
      <c r="B11" s="45">
        <v>3117702203</v>
      </c>
      <c r="C11" s="45"/>
    </row>
    <row r="12" spans="1:3" ht="30" customHeight="1" x14ac:dyDescent="0.25">
      <c r="A12" s="5" t="s">
        <v>9</v>
      </c>
      <c r="B12" s="47" t="s">
        <v>163</v>
      </c>
      <c r="C12" s="45"/>
    </row>
    <row r="13" spans="1:3" ht="38.25" customHeight="1" x14ac:dyDescent="0.25">
      <c r="A13" s="5" t="s">
        <v>10</v>
      </c>
      <c r="B13" s="44" t="s">
        <v>176</v>
      </c>
      <c r="C13" s="45"/>
    </row>
    <row r="14" spans="1:3" ht="37.5" customHeight="1" x14ac:dyDescent="0.25">
      <c r="A14" s="5" t="s">
        <v>11</v>
      </c>
      <c r="B14" s="44" t="s">
        <v>177</v>
      </c>
      <c r="C14" s="45"/>
    </row>
    <row r="15" spans="1:3" ht="31.5" customHeight="1" x14ac:dyDescent="0.25">
      <c r="A15" s="5" t="s">
        <v>145</v>
      </c>
      <c r="B15" s="44" t="s">
        <v>164</v>
      </c>
      <c r="C15" s="45"/>
    </row>
    <row r="16" spans="1:3" x14ac:dyDescent="0.25">
      <c r="A16" s="5" t="s">
        <v>12</v>
      </c>
      <c r="B16" s="48">
        <v>44062</v>
      </c>
      <c r="C16" s="45"/>
    </row>
    <row r="17" spans="1:3" ht="15" customHeight="1" x14ac:dyDescent="0.25">
      <c r="A17" s="5" t="s">
        <v>13</v>
      </c>
      <c r="B17" s="45" t="s">
        <v>165</v>
      </c>
      <c r="C17" s="45"/>
    </row>
    <row r="18" spans="1:3" x14ac:dyDescent="0.25">
      <c r="A18" s="5" t="s">
        <v>15</v>
      </c>
      <c r="B18" s="45" t="s">
        <v>175</v>
      </c>
      <c r="C18" s="45"/>
    </row>
    <row r="19" spans="1:3" ht="18.75" customHeight="1" x14ac:dyDescent="0.25">
      <c r="A19" s="5" t="s">
        <v>16</v>
      </c>
      <c r="B19" s="45" t="s">
        <v>175</v>
      </c>
      <c r="C19" s="45"/>
    </row>
    <row r="20" spans="1:3" x14ac:dyDescent="0.25">
      <c r="A20" s="5" t="s">
        <v>133</v>
      </c>
      <c r="B20" s="45" t="s">
        <v>166</v>
      </c>
      <c r="C20" s="45"/>
    </row>
    <row r="21" spans="1:3" ht="17.25" customHeight="1" x14ac:dyDescent="0.25">
      <c r="A21" s="5" t="s">
        <v>17</v>
      </c>
      <c r="B21" s="44" t="s">
        <v>167</v>
      </c>
      <c r="C21" s="45"/>
    </row>
    <row r="22" spans="1:3" x14ac:dyDescent="0.25">
      <c r="A22" s="102" t="s">
        <v>19</v>
      </c>
      <c r="B22" s="103" t="s">
        <v>168</v>
      </c>
      <c r="C22" s="103"/>
    </row>
    <row r="23" spans="1:3" x14ac:dyDescent="0.25">
      <c r="A23" s="28" t="s">
        <v>20</v>
      </c>
      <c r="B23" s="44" t="s">
        <v>170</v>
      </c>
      <c r="C23" s="44"/>
    </row>
    <row r="24" spans="1:3" x14ac:dyDescent="0.25">
      <c r="A24" s="28" t="s">
        <v>21</v>
      </c>
      <c r="B24" s="46" t="s">
        <v>169</v>
      </c>
      <c r="C24" s="44"/>
    </row>
    <row r="25" spans="1:3" x14ac:dyDescent="0.25">
      <c r="A25" s="57" t="s">
        <v>147</v>
      </c>
      <c r="B25" s="44" t="s">
        <v>157</v>
      </c>
      <c r="C25" s="45"/>
    </row>
    <row r="26" spans="1:3" x14ac:dyDescent="0.25">
      <c r="A26" s="57"/>
      <c r="B26" s="45"/>
      <c r="C26" s="45"/>
    </row>
    <row r="27" spans="1:3" ht="100.5" customHeight="1" x14ac:dyDescent="0.25">
      <c r="A27" s="57"/>
      <c r="B27" s="45"/>
      <c r="C27" s="45"/>
    </row>
    <row r="28" spans="1:3" x14ac:dyDescent="0.25">
      <c r="A28" s="28" t="s">
        <v>23</v>
      </c>
      <c r="B28" s="45" t="s">
        <v>175</v>
      </c>
      <c r="C28" s="45"/>
    </row>
    <row r="29" spans="1:3" x14ac:dyDescent="0.25">
      <c r="A29" s="28" t="s">
        <v>24</v>
      </c>
      <c r="B29" s="45" t="s">
        <v>175</v>
      </c>
      <c r="C29" s="45"/>
    </row>
    <row r="30" spans="1:3" x14ac:dyDescent="0.25">
      <c r="A30" s="102" t="s">
        <v>25</v>
      </c>
      <c r="B30" s="45" t="s">
        <v>180</v>
      </c>
      <c r="C30" s="45"/>
    </row>
    <row r="31" spans="1:3" x14ac:dyDescent="0.25">
      <c r="A31" s="28" t="s">
        <v>134</v>
      </c>
      <c r="B31" s="45" t="s">
        <v>174</v>
      </c>
      <c r="C31" s="45"/>
    </row>
    <row r="32" spans="1:3" x14ac:dyDescent="0.25">
      <c r="A32" s="28" t="s">
        <v>26</v>
      </c>
      <c r="B32" s="49" t="s">
        <v>171</v>
      </c>
      <c r="C32" s="50"/>
    </row>
    <row r="33" spans="1:3" x14ac:dyDescent="0.25">
      <c r="A33" s="5" t="s">
        <v>27</v>
      </c>
      <c r="B33" s="48" t="s">
        <v>172</v>
      </c>
      <c r="C33" s="48"/>
    </row>
    <row r="34" spans="1:3" ht="45" x14ac:dyDescent="0.25">
      <c r="A34" s="5" t="s">
        <v>135</v>
      </c>
      <c r="B34" s="45" t="s">
        <v>173</v>
      </c>
      <c r="C34" s="45"/>
    </row>
    <row r="37" spans="1:3" ht="15" customHeight="1" x14ac:dyDescent="0.25"/>
    <row r="38" spans="1:3" ht="15" customHeight="1" x14ac:dyDescent="0.25"/>
    <row r="45" spans="1:3" ht="15" customHeight="1" x14ac:dyDescent="0.25"/>
    <row r="50" spans="6:6" ht="18" customHeight="1" x14ac:dyDescent="0.25"/>
    <row r="53" spans="6:6" x14ac:dyDescent="0.25">
      <c r="F53" s="4"/>
    </row>
    <row r="54" spans="6:6" x14ac:dyDescent="0.25">
      <c r="F54" s="4"/>
    </row>
    <row r="55" spans="6:6" x14ac:dyDescent="0.25">
      <c r="F55" s="4"/>
    </row>
    <row r="66" ht="36" customHeight="1" x14ac:dyDescent="0.25"/>
    <row r="78" ht="33.75" customHeight="1" x14ac:dyDescent="0.25"/>
    <row r="79" ht="33.75" customHeight="1" x14ac:dyDescent="0.25"/>
    <row r="80" ht="33.75" customHeight="1" x14ac:dyDescent="0.25"/>
  </sheetData>
  <dataConsolidate/>
  <mergeCells count="33">
    <mergeCell ref="A25:A27"/>
    <mergeCell ref="B6:C6"/>
    <mergeCell ref="B8:C8"/>
    <mergeCell ref="B9:C9"/>
    <mergeCell ref="B10:C10"/>
    <mergeCell ref="A1:C1"/>
    <mergeCell ref="B20:C20"/>
    <mergeCell ref="B17:C17"/>
    <mergeCell ref="B7:C7"/>
    <mergeCell ref="B18:C18"/>
    <mergeCell ref="B19:C19"/>
    <mergeCell ref="B2:C2"/>
    <mergeCell ref="B3:C3"/>
    <mergeCell ref="B4:C4"/>
    <mergeCell ref="B5:C5"/>
    <mergeCell ref="B34:C34"/>
    <mergeCell ref="B33:C33"/>
    <mergeCell ref="B31:C31"/>
    <mergeCell ref="B30:C30"/>
    <mergeCell ref="B28:C28"/>
    <mergeCell ref="B32:C32"/>
    <mergeCell ref="B29:C29"/>
    <mergeCell ref="B25:C27"/>
    <mergeCell ref="B24:C24"/>
    <mergeCell ref="B23:C23"/>
    <mergeCell ref="B22:C22"/>
    <mergeCell ref="B11:C11"/>
    <mergeCell ref="B12:C12"/>
    <mergeCell ref="B13:C13"/>
    <mergeCell ref="B14:C14"/>
    <mergeCell ref="B21:C21"/>
    <mergeCell ref="B15:C15"/>
    <mergeCell ref="B16:C16"/>
  </mergeCells>
  <hyperlinks>
    <hyperlink ref="B12" r:id="rId1" xr:uid="{6EBBF65E-61A3-43CB-AA76-F772F3FDB626}"/>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tabSelected="1" zoomScale="115" zoomScaleNormal="115" workbookViewId="0">
      <selection activeCell="B7" sqref="B7:C7"/>
    </sheetView>
  </sheetViews>
  <sheetFormatPr baseColWidth="10" defaultColWidth="0" defaultRowHeight="15" x14ac:dyDescent="0.25"/>
  <cols>
    <col min="1" max="1" width="49.85546875" customWidth="1"/>
    <col min="2" max="2" width="31.42578125" customWidth="1"/>
    <col min="3" max="3" width="90.140625" customWidth="1"/>
    <col min="4" max="16384" width="11.42578125" hidden="1"/>
  </cols>
  <sheetData>
    <row r="1" spans="1:3" ht="18.75" x14ac:dyDescent="0.25">
      <c r="A1" s="58" t="s">
        <v>28</v>
      </c>
      <c r="B1" s="58"/>
      <c r="C1" s="58"/>
    </row>
    <row r="2" spans="1:3" ht="15.75" customHeight="1" x14ac:dyDescent="0.25">
      <c r="A2" s="20" t="s">
        <v>29</v>
      </c>
      <c r="B2" s="59" t="s">
        <v>182</v>
      </c>
      <c r="C2" s="60"/>
    </row>
    <row r="3" spans="1:3" s="2" customFormat="1" x14ac:dyDescent="0.25">
      <c r="A3" s="5" t="s">
        <v>1</v>
      </c>
      <c r="B3" s="45" t="str">
        <f>'AUTOS  NOTA 322'!B2:C2</f>
        <v>*11001310302320240008500</v>
      </c>
      <c r="C3" s="45"/>
    </row>
    <row r="4" spans="1:3" s="2" customFormat="1" x14ac:dyDescent="0.25">
      <c r="A4" s="5" t="s">
        <v>2</v>
      </c>
      <c r="B4" s="45" t="str">
        <f>'AUTOS  NOTA 322'!B3:C3</f>
        <v>Juzgado Ventitrés (23) del Circuito de Bogota D.C.</v>
      </c>
      <c r="C4" s="45"/>
    </row>
    <row r="5" spans="1:3" s="2" customFormat="1" x14ac:dyDescent="0.25">
      <c r="A5" s="5" t="s">
        <v>3</v>
      </c>
      <c r="B5" s="45" t="str">
        <f>'AUTOS  NOTA 322'!B4:C4</f>
        <v>ARACELY VIDAL IBARRA  C.C. 48.571.623
TURBO TRANSPORTES AV S.A.S
ALLIANZ SEGUROS S.A.</v>
      </c>
      <c r="C5" s="45"/>
    </row>
    <row r="6" spans="1:3" s="2" customFormat="1" x14ac:dyDescent="0.25">
      <c r="A6" s="5" t="s">
        <v>4</v>
      </c>
      <c r="B6" s="45" t="str">
        <f>'AUTOS  NOTA 322'!B5:C5</f>
        <v>Adriana Ximena Cutiva (Afectada Directa e hija de la fallecida).
Cristian Camilo Carvajal Cutiva (hijo de la fallecida).</v>
      </c>
      <c r="C6" s="45"/>
    </row>
    <row r="7" spans="1:3" s="2" customFormat="1" x14ac:dyDescent="0.25">
      <c r="A7" s="5" t="s">
        <v>5</v>
      </c>
      <c r="B7" s="45" t="str">
        <f>'AUTOS  NOTA 322'!B6:C6</f>
        <v>DEMANDA DIRECTA</v>
      </c>
      <c r="C7" s="45"/>
    </row>
    <row r="8" spans="1:3" s="2" customFormat="1" x14ac:dyDescent="0.25">
      <c r="A8" s="31" t="s">
        <v>119</v>
      </c>
      <c r="B8" s="45" t="str">
        <f>'AUTOS  NOTA 322'!B7:C8</f>
        <v xml:space="preserve">LUZ STELLA CUTIVA GUTIERREZ (Fallecida) 
ADRIANA XIMENA CARVAJAL (Lesionada) 
</v>
      </c>
      <c r="C8" s="45"/>
    </row>
    <row r="9" spans="1:3" x14ac:dyDescent="0.25">
      <c r="A9" s="20" t="s">
        <v>30</v>
      </c>
      <c r="B9" s="45">
        <v>22264748</v>
      </c>
      <c r="C9" s="45"/>
    </row>
    <row r="10" spans="1:3" x14ac:dyDescent="0.25">
      <c r="A10" s="20" t="s">
        <v>22</v>
      </c>
      <c r="B10" s="45" t="s">
        <v>124</v>
      </c>
      <c r="C10" s="45"/>
    </row>
    <row r="11" spans="1:3" x14ac:dyDescent="0.25">
      <c r="A11" s="20" t="s">
        <v>31</v>
      </c>
      <c r="B11" s="73">
        <v>4000000000</v>
      </c>
      <c r="C11" s="74"/>
    </row>
    <row r="12" spans="1:3" x14ac:dyDescent="0.25">
      <c r="A12" s="20" t="s">
        <v>137</v>
      </c>
      <c r="B12" s="73">
        <v>1700000</v>
      </c>
      <c r="C12" s="74"/>
    </row>
    <row r="13" spans="1:3" x14ac:dyDescent="0.25">
      <c r="A13" s="20" t="s">
        <v>32</v>
      </c>
      <c r="B13" s="52" t="s">
        <v>94</v>
      </c>
      <c r="C13" s="53"/>
    </row>
    <row r="14" spans="1:3" x14ac:dyDescent="0.25">
      <c r="A14" s="20" t="s">
        <v>33</v>
      </c>
      <c r="B14" s="44" t="s">
        <v>181</v>
      </c>
      <c r="C14" s="45"/>
    </row>
    <row r="15" spans="1:3" x14ac:dyDescent="0.25">
      <c r="A15" s="20" t="s">
        <v>34</v>
      </c>
      <c r="B15" s="45" t="s">
        <v>35</v>
      </c>
      <c r="C15" s="45"/>
    </row>
    <row r="16" spans="1:3" x14ac:dyDescent="0.25">
      <c r="A16" s="20" t="s">
        <v>36</v>
      </c>
      <c r="B16" s="45" t="s">
        <v>35</v>
      </c>
      <c r="C16" s="45"/>
    </row>
    <row r="17" spans="1:3" x14ac:dyDescent="0.25">
      <c r="A17" s="75" t="s">
        <v>37</v>
      </c>
      <c r="B17" s="45" t="s">
        <v>38</v>
      </c>
      <c r="C17" s="45"/>
    </row>
    <row r="18" spans="1:3" x14ac:dyDescent="0.25">
      <c r="A18" s="76"/>
      <c r="B18" s="10" t="s">
        <v>39</v>
      </c>
      <c r="C18" s="10" t="s">
        <v>40</v>
      </c>
    </row>
    <row r="19" spans="1:3" x14ac:dyDescent="0.25">
      <c r="A19" s="76"/>
      <c r="B19" s="6" t="s">
        <v>144</v>
      </c>
      <c r="C19" s="6"/>
    </row>
    <row r="20" spans="1:3" x14ac:dyDescent="0.25">
      <c r="A20" s="76"/>
      <c r="B20" s="6"/>
      <c r="C20" s="6"/>
    </row>
    <row r="21" spans="1:3" x14ac:dyDescent="0.25">
      <c r="A21" s="77"/>
      <c r="B21" s="6"/>
      <c r="C21" s="6"/>
    </row>
    <row r="22" spans="1:3" x14ac:dyDescent="0.25">
      <c r="A22" s="20" t="s">
        <v>41</v>
      </c>
      <c r="B22" s="45"/>
      <c r="C22" s="45"/>
    </row>
    <row r="23" spans="1:3" x14ac:dyDescent="0.25">
      <c r="A23" s="20" t="s">
        <v>42</v>
      </c>
      <c r="B23" s="59"/>
      <c r="C23" s="60"/>
    </row>
    <row r="24" spans="1:3" x14ac:dyDescent="0.25">
      <c r="A24" s="20" t="s">
        <v>43</v>
      </c>
      <c r="B24" s="45" t="s">
        <v>97</v>
      </c>
      <c r="C24" s="45"/>
    </row>
    <row r="25" spans="1:3" x14ac:dyDescent="0.25">
      <c r="A25" s="20" t="s">
        <v>44</v>
      </c>
      <c r="B25" s="45"/>
      <c r="C25" s="45"/>
    </row>
    <row r="26" spans="1:3" x14ac:dyDescent="0.25">
      <c r="A26" s="20" t="s">
        <v>46</v>
      </c>
      <c r="B26" s="45"/>
      <c r="C26" s="45"/>
    </row>
    <row r="27" spans="1:3" x14ac:dyDescent="0.25">
      <c r="A27" s="19" t="s">
        <v>47</v>
      </c>
      <c r="B27" s="45"/>
      <c r="C27" s="45"/>
    </row>
    <row r="28" spans="1:3" x14ac:dyDescent="0.25">
      <c r="A28" s="61" t="s">
        <v>48</v>
      </c>
      <c r="B28" s="61"/>
      <c r="C28" s="61"/>
    </row>
    <row r="29" spans="1:3" x14ac:dyDescent="0.25">
      <c r="A29" s="71" t="s">
        <v>49</v>
      </c>
      <c r="B29" s="72"/>
      <c r="C29" s="11"/>
    </row>
    <row r="30" spans="1:3" x14ac:dyDescent="0.25">
      <c r="A30" s="71" t="s">
        <v>50</v>
      </c>
      <c r="B30" s="72"/>
      <c r="C30" s="11"/>
    </row>
    <row r="31" spans="1:3" x14ac:dyDescent="0.25">
      <c r="A31" s="71" t="s">
        <v>51</v>
      </c>
      <c r="B31" s="72"/>
      <c r="C31" s="12"/>
    </row>
    <row r="32" spans="1:3" x14ac:dyDescent="0.25">
      <c r="A32" s="71" t="s">
        <v>52</v>
      </c>
      <c r="B32" s="72"/>
      <c r="C32" s="11"/>
    </row>
    <row r="33" spans="1:3" x14ac:dyDescent="0.25">
      <c r="A33" s="71" t="s">
        <v>53</v>
      </c>
      <c r="B33" s="72"/>
      <c r="C33" s="11"/>
    </row>
    <row r="34" spans="1:3" x14ac:dyDescent="0.25">
      <c r="A34" s="71" t="s">
        <v>54</v>
      </c>
      <c r="B34" s="72"/>
      <c r="C34" s="13"/>
    </row>
    <row r="35" spans="1:3" x14ac:dyDescent="0.25">
      <c r="A35" s="62" t="s">
        <v>55</v>
      </c>
      <c r="B35" s="63"/>
      <c r="C35" s="14"/>
    </row>
    <row r="36" spans="1:3" x14ac:dyDescent="0.25">
      <c r="A36" s="62" t="s">
        <v>56</v>
      </c>
      <c r="B36" s="63"/>
      <c r="C36" s="15"/>
    </row>
    <row r="37" spans="1:3" x14ac:dyDescent="0.25">
      <c r="A37" s="64" t="s">
        <v>57</v>
      </c>
      <c r="B37" s="65"/>
      <c r="C37" s="15"/>
    </row>
    <row r="38" spans="1:3" x14ac:dyDescent="0.25">
      <c r="A38" s="66"/>
      <c r="B38" s="67"/>
      <c r="C38" s="15"/>
    </row>
    <row r="39" spans="1:3" x14ac:dyDescent="0.25">
      <c r="A39" s="68"/>
      <c r="B39" s="69"/>
      <c r="C39" s="15"/>
    </row>
    <row r="40" spans="1:3" x14ac:dyDescent="0.25">
      <c r="A40" s="70" t="s">
        <v>58</v>
      </c>
      <c r="B40" s="70"/>
      <c r="C40" s="70"/>
    </row>
    <row r="41" spans="1:3" x14ac:dyDescent="0.25">
      <c r="A41" s="17" t="s">
        <v>59</v>
      </c>
      <c r="B41" s="18"/>
      <c r="C41" s="15"/>
    </row>
    <row r="42" spans="1:3" x14ac:dyDescent="0.25">
      <c r="A42" s="62" t="s">
        <v>60</v>
      </c>
      <c r="B42" s="63"/>
      <c r="C42" s="15"/>
    </row>
    <row r="43" spans="1:3" x14ac:dyDescent="0.25">
      <c r="A43" s="62" t="s">
        <v>61</v>
      </c>
      <c r="B43" s="63"/>
      <c r="C43" s="15"/>
    </row>
    <row r="44" spans="1:3" x14ac:dyDescent="0.25">
      <c r="A44" s="17" t="s">
        <v>62</v>
      </c>
      <c r="B44" s="18"/>
      <c r="C44" s="15"/>
    </row>
    <row r="45" spans="1:3" x14ac:dyDescent="0.25">
      <c r="A45" s="17" t="s">
        <v>63</v>
      </c>
      <c r="B45" s="18"/>
      <c r="C45" s="15"/>
    </row>
    <row r="46" spans="1:3" x14ac:dyDescent="0.25">
      <c r="A46" s="62" t="s">
        <v>64</v>
      </c>
      <c r="B46" s="63"/>
      <c r="C46" s="15"/>
    </row>
    <row r="47" spans="1:3" x14ac:dyDescent="0.25">
      <c r="A47" s="17" t="s">
        <v>65</v>
      </c>
      <c r="B47" s="16"/>
      <c r="C47" s="15"/>
    </row>
    <row r="48" spans="1:3" x14ac:dyDescent="0.25">
      <c r="A48" s="62" t="s">
        <v>66</v>
      </c>
      <c r="B48" s="63"/>
      <c r="C48" s="15"/>
    </row>
    <row r="49" spans="1:3" x14ac:dyDescent="0.25">
      <c r="A49" s="62" t="s">
        <v>67</v>
      </c>
      <c r="B49" s="63"/>
      <c r="C49" s="15"/>
    </row>
    <row r="50" spans="1:3" x14ac:dyDescent="0.25">
      <c r="A50" s="62" t="s">
        <v>57</v>
      </c>
      <c r="B50" s="63"/>
      <c r="C50" s="15"/>
    </row>
  </sheetData>
  <mergeCells count="41">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 ref="B25:C25"/>
    <mergeCell ref="B26:C26"/>
    <mergeCell ref="B27:C27"/>
    <mergeCell ref="A28:C28"/>
    <mergeCell ref="A49:B49"/>
    <mergeCell ref="A37:B39"/>
    <mergeCell ref="A40:C40"/>
    <mergeCell ref="A42:B42"/>
    <mergeCell ref="A43:B43"/>
    <mergeCell ref="A31:B31"/>
    <mergeCell ref="A32:B32"/>
    <mergeCell ref="A33:B33"/>
    <mergeCell ref="A36:B36"/>
    <mergeCell ref="A1:C1"/>
    <mergeCell ref="B9:C9"/>
    <mergeCell ref="B10:C10"/>
    <mergeCell ref="B13:C13"/>
    <mergeCell ref="B14:C14"/>
    <mergeCell ref="B3:C3"/>
    <mergeCell ref="B4:C4"/>
    <mergeCell ref="B5:C5"/>
    <mergeCell ref="B6:C6"/>
    <mergeCell ref="B7:C7"/>
    <mergeCell ref="B2:C2"/>
    <mergeCell ref="B8:C8"/>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44"/>
  <sheetViews>
    <sheetView zoomScale="115" zoomScaleNormal="115" workbookViewId="0">
      <selection activeCell="C38" sqref="C38"/>
    </sheetView>
  </sheetViews>
  <sheetFormatPr baseColWidth="10" defaultColWidth="0" defaultRowHeight="15" x14ac:dyDescent="0.25"/>
  <cols>
    <col min="1" max="1" width="41.85546875" customWidth="1"/>
    <col min="2" max="2" width="35.42578125" customWidth="1"/>
    <col min="3" max="3" width="54.85546875" customWidth="1"/>
    <col min="4" max="8" width="11.42578125" hidden="1" customWidth="1"/>
    <col min="9" max="9" width="12" hidden="1" customWidth="1"/>
    <col min="10" max="16384" width="11.42578125" hidden="1"/>
  </cols>
  <sheetData>
    <row r="1" spans="1:9" ht="18.75" x14ac:dyDescent="0.25">
      <c r="A1" s="58" t="s">
        <v>68</v>
      </c>
      <c r="B1" s="58"/>
      <c r="C1" s="58"/>
    </row>
    <row r="2" spans="1:9" ht="15" customHeight="1" x14ac:dyDescent="0.25">
      <c r="A2" s="35" t="s">
        <v>29</v>
      </c>
      <c r="B2" s="82" t="str">
        <f>'AUTOS NOTA 321'!B2:C2</f>
        <v>SINIESTRO   93224278 LEGIS APJ32314</v>
      </c>
      <c r="C2" s="83"/>
    </row>
    <row r="3" spans="1:9" x14ac:dyDescent="0.25">
      <c r="A3" s="36" t="s">
        <v>1</v>
      </c>
      <c r="B3" s="86" t="str">
        <f>'AUTOS  NOTA 322'!B2:C2</f>
        <v>*11001310302320240008500</v>
      </c>
      <c r="C3" s="86"/>
    </row>
    <row r="4" spans="1:9" x14ac:dyDescent="0.25">
      <c r="A4" s="36" t="s">
        <v>2</v>
      </c>
      <c r="B4" s="86" t="str">
        <f>'AUTOS  NOTA 322'!B3:C3</f>
        <v>Juzgado Ventitrés (23) del Circuito de Bogota D.C.</v>
      </c>
      <c r="C4" s="86"/>
    </row>
    <row r="5" spans="1:9" x14ac:dyDescent="0.25">
      <c r="A5" s="36" t="s">
        <v>3</v>
      </c>
      <c r="B5" s="86" t="str">
        <f>'AUTOS  NOTA 322'!B4:C4</f>
        <v>ARACELY VIDAL IBARRA  C.C. 48.571.623
TURBO TRANSPORTES AV S.A.S
ALLIANZ SEGUROS S.A.</v>
      </c>
      <c r="C5" s="86"/>
    </row>
    <row r="6" spans="1:9" ht="15" customHeight="1" x14ac:dyDescent="0.25">
      <c r="A6" s="36" t="s">
        <v>4</v>
      </c>
      <c r="B6" s="86" t="str">
        <f>'AUTOS  NOTA 322'!B5:C5</f>
        <v>Adriana Ximena Cutiva (Afectada Directa e hija de la fallecida).
Cristian Camilo Carvajal Cutiva (hijo de la fallecida).</v>
      </c>
      <c r="C6" s="86"/>
    </row>
    <row r="7" spans="1:9" x14ac:dyDescent="0.25">
      <c r="A7" s="36" t="s">
        <v>5</v>
      </c>
      <c r="B7" s="86" t="str">
        <f>'AUTOS  NOTA 322'!B6:C6</f>
        <v>DEMANDA DIRECTA</v>
      </c>
      <c r="C7" s="86"/>
    </row>
    <row r="8" spans="1:9" x14ac:dyDescent="0.25">
      <c r="A8" s="38" t="s">
        <v>119</v>
      </c>
      <c r="B8" s="86" t="str">
        <f>'AUTOS  NOTA 322'!B7:C8</f>
        <v xml:space="preserve">LUZ STELLA CUTIVA GUTIERREZ (Fallecida) 
ADRIANA XIMENA CARVAJAL (Lesionada) 
</v>
      </c>
      <c r="C8" s="86"/>
    </row>
    <row r="9" spans="1:9" ht="30" x14ac:dyDescent="0.25">
      <c r="A9" s="36" t="s">
        <v>69</v>
      </c>
      <c r="B9" s="80">
        <f>SUM(C11,C12,C14,C15,C17)</f>
        <v>0</v>
      </c>
      <c r="C9" s="81"/>
    </row>
    <row r="10" spans="1:9" x14ac:dyDescent="0.25">
      <c r="A10" s="87" t="s">
        <v>70</v>
      </c>
      <c r="B10" s="84" t="s">
        <v>71</v>
      </c>
      <c r="C10" s="85"/>
    </row>
    <row r="11" spans="1:9" x14ac:dyDescent="0.25">
      <c r="A11" s="87"/>
      <c r="B11" s="37" t="s">
        <v>72</v>
      </c>
      <c r="C11" s="32"/>
    </row>
    <row r="12" spans="1:9" x14ac:dyDescent="0.25">
      <c r="A12" s="87"/>
      <c r="B12" s="37" t="s">
        <v>73</v>
      </c>
      <c r="C12" s="32"/>
    </row>
    <row r="13" spans="1:9" x14ac:dyDescent="0.25">
      <c r="A13" s="87"/>
      <c r="B13" s="84"/>
      <c r="C13" s="85"/>
    </row>
    <row r="14" spans="1:9" x14ac:dyDescent="0.25">
      <c r="A14" s="87"/>
      <c r="B14" s="37" t="s">
        <v>116</v>
      </c>
      <c r="C14" s="40"/>
    </row>
    <row r="15" spans="1:9" x14ac:dyDescent="0.25">
      <c r="A15" s="87"/>
      <c r="B15" s="37" t="s">
        <v>117</v>
      </c>
      <c r="C15" s="40"/>
      <c r="E15" t="s">
        <v>75</v>
      </c>
      <c r="F15" s="22">
        <v>0.7</v>
      </c>
    </row>
    <row r="16" spans="1:9" x14ac:dyDescent="0.25">
      <c r="A16" s="87"/>
      <c r="B16" s="84" t="s">
        <v>76</v>
      </c>
      <c r="C16" s="85"/>
      <c r="E16" t="s">
        <v>77</v>
      </c>
      <c r="F16" s="23">
        <v>0.3</v>
      </c>
      <c r="I16" s="25"/>
    </row>
    <row r="17" spans="1:9" x14ac:dyDescent="0.25">
      <c r="A17" s="87"/>
      <c r="B17" s="37"/>
      <c r="C17" s="41"/>
      <c r="F17" s="26"/>
      <c r="I17" s="25"/>
    </row>
    <row r="18" spans="1:9" ht="23.25" customHeight="1" x14ac:dyDescent="0.25">
      <c r="A18" s="39" t="s">
        <v>78</v>
      </c>
      <c r="B18" s="82" t="s">
        <v>75</v>
      </c>
      <c r="C18" s="83"/>
    </row>
    <row r="19" spans="1:9" ht="60" x14ac:dyDescent="0.25">
      <c r="A19" s="36" t="s">
        <v>80</v>
      </c>
      <c r="B19" s="94"/>
      <c r="C19" s="95"/>
    </row>
    <row r="20" spans="1:9" ht="15" customHeight="1" x14ac:dyDescent="0.25">
      <c r="A20" s="21" t="s">
        <v>81</v>
      </c>
      <c r="B20" s="91">
        <f>((C22+C23+C25+C26+C30+C28+C32+C34+C29+C33)-C37)*C36*C38</f>
        <v>0</v>
      </c>
      <c r="C20" s="91"/>
    </row>
    <row r="21" spans="1:9" x14ac:dyDescent="0.25">
      <c r="A21" s="7" t="s">
        <v>82</v>
      </c>
      <c r="B21" s="96" t="s">
        <v>71</v>
      </c>
      <c r="C21" s="97"/>
    </row>
    <row r="22" spans="1:9" x14ac:dyDescent="0.25">
      <c r="A22" s="78"/>
      <c r="B22" s="37" t="s">
        <v>72</v>
      </c>
      <c r="C22" s="32">
        <v>0</v>
      </c>
    </row>
    <row r="23" spans="1:9" x14ac:dyDescent="0.25">
      <c r="A23" s="79"/>
      <c r="B23" s="37" t="s">
        <v>73</v>
      </c>
      <c r="C23" s="32">
        <v>0</v>
      </c>
    </row>
    <row r="24" spans="1:9" x14ac:dyDescent="0.25">
      <c r="A24" s="79"/>
      <c r="B24" s="84" t="s">
        <v>74</v>
      </c>
      <c r="C24" s="85"/>
    </row>
    <row r="25" spans="1:9" x14ac:dyDescent="0.25">
      <c r="A25" s="79"/>
      <c r="B25" s="37" t="s">
        <v>116</v>
      </c>
      <c r="C25" s="32">
        <v>0</v>
      </c>
    </row>
    <row r="26" spans="1:9" ht="29.1" customHeight="1" x14ac:dyDescent="0.25">
      <c r="A26" s="79"/>
      <c r="B26" s="37" t="s">
        <v>118</v>
      </c>
      <c r="C26" s="32">
        <v>0</v>
      </c>
    </row>
    <row r="27" spans="1:9" x14ac:dyDescent="0.25">
      <c r="A27" s="79"/>
      <c r="B27" s="84" t="s">
        <v>148</v>
      </c>
      <c r="C27" s="85"/>
    </row>
    <row r="28" spans="1:9" x14ac:dyDescent="0.25">
      <c r="A28" s="79"/>
      <c r="B28" s="37" t="s">
        <v>156</v>
      </c>
      <c r="C28" s="32">
        <v>0</v>
      </c>
    </row>
    <row r="29" spans="1:9" x14ac:dyDescent="0.25">
      <c r="A29" s="79"/>
      <c r="B29" s="37" t="s">
        <v>72</v>
      </c>
      <c r="C29" s="32">
        <v>0</v>
      </c>
    </row>
    <row r="30" spans="1:9" x14ac:dyDescent="0.25">
      <c r="A30" s="79"/>
      <c r="B30" s="37" t="s">
        <v>73</v>
      </c>
      <c r="C30" s="32">
        <v>0</v>
      </c>
    </row>
    <row r="31" spans="1:9" x14ac:dyDescent="0.25">
      <c r="A31" s="79"/>
      <c r="B31" s="84" t="s">
        <v>149</v>
      </c>
      <c r="C31" s="85"/>
    </row>
    <row r="32" spans="1:9" x14ac:dyDescent="0.25">
      <c r="A32" s="79"/>
      <c r="B32" s="37"/>
      <c r="C32" s="32"/>
    </row>
    <row r="33" spans="1:3" x14ac:dyDescent="0.25">
      <c r="A33" s="79"/>
      <c r="B33" s="37" t="s">
        <v>72</v>
      </c>
      <c r="C33" s="32">
        <v>0</v>
      </c>
    </row>
    <row r="34" spans="1:3" x14ac:dyDescent="0.25">
      <c r="A34" s="79"/>
      <c r="B34" s="37" t="s">
        <v>73</v>
      </c>
      <c r="C34" s="32">
        <v>0</v>
      </c>
    </row>
    <row r="35" spans="1:3" x14ac:dyDescent="0.25">
      <c r="A35" s="79"/>
      <c r="B35" s="84" t="s">
        <v>136</v>
      </c>
      <c r="C35" s="85"/>
    </row>
    <row r="36" spans="1:3" x14ac:dyDescent="0.25">
      <c r="A36" s="79"/>
      <c r="B36" s="37" t="s">
        <v>152</v>
      </c>
      <c r="C36" s="33">
        <v>1</v>
      </c>
    </row>
    <row r="37" spans="1:3" x14ac:dyDescent="0.25">
      <c r="A37" s="79"/>
      <c r="B37" s="37" t="s">
        <v>137</v>
      </c>
      <c r="C37" s="34">
        <v>0</v>
      </c>
    </row>
    <row r="38" spans="1:3" x14ac:dyDescent="0.25">
      <c r="A38" s="79"/>
      <c r="B38" s="37" t="s">
        <v>155</v>
      </c>
      <c r="C38" s="33">
        <v>1</v>
      </c>
    </row>
    <row r="39" spans="1:3" x14ac:dyDescent="0.25">
      <c r="A39" s="24" t="s">
        <v>83</v>
      </c>
      <c r="B39" s="91">
        <f>IFERROR(B20*(VLOOKUP(B18,E15:F17,2,0)),16666)</f>
        <v>0</v>
      </c>
      <c r="C39" s="91"/>
    </row>
    <row r="40" spans="1:3" ht="93" customHeight="1" x14ac:dyDescent="0.25">
      <c r="A40" s="36" t="s">
        <v>150</v>
      </c>
      <c r="B40" s="92"/>
      <c r="C40" s="93"/>
    </row>
    <row r="41" spans="1:3" ht="211.5" customHeight="1" x14ac:dyDescent="0.25">
      <c r="A41" s="36" t="s">
        <v>84</v>
      </c>
      <c r="B41" s="89"/>
      <c r="C41" s="90"/>
    </row>
    <row r="42" spans="1:3" ht="26.1" customHeight="1" x14ac:dyDescent="0.25">
      <c r="A42" s="43" t="s">
        <v>141</v>
      </c>
      <c r="B42" s="43"/>
      <c r="C42" s="43"/>
    </row>
    <row r="43" spans="1:3" x14ac:dyDescent="0.25">
      <c r="A43" s="42" t="s">
        <v>142</v>
      </c>
      <c r="B43" s="88"/>
      <c r="C43" s="88"/>
    </row>
    <row r="44" spans="1:3" ht="41.1" customHeight="1" x14ac:dyDescent="0.25">
      <c r="A44" s="42" t="s">
        <v>140</v>
      </c>
      <c r="B44" s="88"/>
      <c r="C44" s="88"/>
    </row>
  </sheetData>
  <sheetProtection algorithmName="SHA-512" hashValue="Y6jm3BzJbbuYepmmD9/3XgP0/2+e/ibB3vzV4hYGrHAhkuvi6ip1SwTuqosUFefckAFp58z48DWwhwSVsK5n2Q==" saltValue="33C4Qfd9ErFF9CIfv4DgmQ==" spinCount="100000" sheet="1" selectLockedCells="1"/>
  <mergeCells count="27">
    <mergeCell ref="B43:C43"/>
    <mergeCell ref="B44:C44"/>
    <mergeCell ref="B41:C41"/>
    <mergeCell ref="B18:C18"/>
    <mergeCell ref="B20:C20"/>
    <mergeCell ref="B40:C40"/>
    <mergeCell ref="B31:C31"/>
    <mergeCell ref="B35:C35"/>
    <mergeCell ref="B39:C39"/>
    <mergeCell ref="B27:C27"/>
    <mergeCell ref="B19:C19"/>
    <mergeCell ref="B21:C21"/>
    <mergeCell ref="B24:C24"/>
    <mergeCell ref="A22:A38"/>
    <mergeCell ref="B9:C9"/>
    <mergeCell ref="A1:C1"/>
    <mergeCell ref="B2:C2"/>
    <mergeCell ref="B16:C16"/>
    <mergeCell ref="B3:C3"/>
    <mergeCell ref="B4:C4"/>
    <mergeCell ref="B5:C5"/>
    <mergeCell ref="B6:C6"/>
    <mergeCell ref="B7:C7"/>
    <mergeCell ref="B8:C8"/>
    <mergeCell ref="B10:C10"/>
    <mergeCell ref="B13:C13"/>
    <mergeCell ref="A10:A17"/>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baseColWidth="10" defaultRowHeight="15" x14ac:dyDescent="0.2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C28" sqref="C28:C29"/>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58" t="s">
        <v>85</v>
      </c>
      <c r="B1" s="58"/>
      <c r="C1" s="58"/>
    </row>
    <row r="2" spans="1:3" x14ac:dyDescent="0.25">
      <c r="A2" s="20" t="s">
        <v>29</v>
      </c>
      <c r="B2" s="59" t="str">
        <f>'AUTOS NOTA 324'!B2:C2</f>
        <v>SINIESTRO   93224278 LEGIS APJ32314</v>
      </c>
      <c r="C2" s="60"/>
    </row>
    <row r="3" spans="1:3" x14ac:dyDescent="0.25">
      <c r="A3" s="5" t="s">
        <v>1</v>
      </c>
      <c r="B3" s="45" t="str">
        <f>'AUTOS  NOTA 322'!B2:C2</f>
        <v>*11001310302320240008500</v>
      </c>
      <c r="C3" s="45"/>
    </row>
    <row r="4" spans="1:3" x14ac:dyDescent="0.25">
      <c r="A4" s="5" t="s">
        <v>2</v>
      </c>
      <c r="B4" s="45" t="str">
        <f>'AUTOS  NOTA 322'!B3:C3</f>
        <v>Juzgado Ventitrés (23) del Circuito de Bogota D.C.</v>
      </c>
      <c r="C4" s="45"/>
    </row>
    <row r="5" spans="1:3" x14ac:dyDescent="0.25">
      <c r="A5" s="5" t="s">
        <v>3</v>
      </c>
      <c r="B5" s="45" t="str">
        <f>'AUTOS  NOTA 322'!B4:C4</f>
        <v>ARACELY VIDAL IBARRA  C.C. 48.571.623
TURBO TRANSPORTES AV S.A.S
ALLIANZ SEGUROS S.A.</v>
      </c>
      <c r="C5" s="45"/>
    </row>
    <row r="6" spans="1:3" ht="15" customHeight="1" x14ac:dyDescent="0.25">
      <c r="A6" s="5" t="s">
        <v>4</v>
      </c>
      <c r="B6" s="45" t="str">
        <f>'AUTOS  NOTA 322'!B5:C5</f>
        <v>Adriana Ximena Cutiva (Afectada Directa e hija de la fallecida).
Cristian Camilo Carvajal Cutiva (hijo de la fallecida).</v>
      </c>
      <c r="C6" s="45"/>
    </row>
    <row r="7" spans="1:3" ht="15" customHeight="1" x14ac:dyDescent="0.25">
      <c r="A7" s="5" t="s">
        <v>5</v>
      </c>
      <c r="B7" s="45" t="str">
        <f>'AUTOS  NOTA 322'!B6:C6</f>
        <v>DEMANDA DIRECTA</v>
      </c>
      <c r="C7" s="45"/>
    </row>
    <row r="8" spans="1:3" ht="15" customHeight="1" x14ac:dyDescent="0.25">
      <c r="A8" s="31" t="s">
        <v>119</v>
      </c>
      <c r="B8" s="45" t="str">
        <f>'AUTOS  NOTA 322'!B7:C8</f>
        <v xml:space="preserve">LUZ STELLA CUTIVA GUTIERREZ (Fallecida) 
ADRIANA XIMENA CARVAJAL (Lesionada) 
</v>
      </c>
      <c r="C8" s="45"/>
    </row>
    <row r="9" spans="1:3" ht="18.95" customHeight="1" x14ac:dyDescent="0.25">
      <c r="A9" s="5" t="s">
        <v>120</v>
      </c>
      <c r="B9" s="45"/>
      <c r="C9" s="45"/>
    </row>
    <row r="10" spans="1:3" x14ac:dyDescent="0.25">
      <c r="A10" s="7" t="s">
        <v>82</v>
      </c>
      <c r="B10" s="100">
        <f>'AUTOS NOTA 324'!B20:C20</f>
        <v>0</v>
      </c>
      <c r="C10" s="100"/>
    </row>
    <row r="11" spans="1:3" x14ac:dyDescent="0.25">
      <c r="A11" s="7" t="s">
        <v>139</v>
      </c>
      <c r="B11" s="101">
        <f>'AUTOS NOTA 324'!B39:C39</f>
        <v>0</v>
      </c>
      <c r="C11" s="45"/>
    </row>
    <row r="12" spans="1:3" ht="30" x14ac:dyDescent="0.25">
      <c r="A12" s="7" t="s">
        <v>86</v>
      </c>
      <c r="B12" s="98"/>
      <c r="C12" s="99"/>
    </row>
    <row r="13" spans="1:3" ht="45" x14ac:dyDescent="0.25">
      <c r="A13" s="5" t="s">
        <v>87</v>
      </c>
      <c r="B13" s="45"/>
      <c r="C13" s="45"/>
    </row>
    <row r="14" spans="1:3" ht="45" x14ac:dyDescent="0.25">
      <c r="A14" s="5" t="s">
        <v>88</v>
      </c>
      <c r="B14" s="45"/>
      <c r="C14" s="45"/>
    </row>
    <row r="15" spans="1:3" x14ac:dyDescent="0.25">
      <c r="A15" s="5" t="s">
        <v>89</v>
      </c>
      <c r="B15" s="6"/>
      <c r="C15" s="6"/>
    </row>
    <row r="16" spans="1:3" x14ac:dyDescent="0.25">
      <c r="A16" s="7" t="s">
        <v>90</v>
      </c>
      <c r="B16" s="45"/>
      <c r="C16" s="45"/>
    </row>
    <row r="17" spans="1:3" x14ac:dyDescent="0.25">
      <c r="A17" s="6" t="s">
        <v>91</v>
      </c>
      <c r="B17" s="99"/>
      <c r="C17" s="99"/>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topLeftCell="G1" workbookViewId="0">
      <selection activeCell="L26" sqref="L26"/>
    </sheetView>
  </sheetViews>
  <sheetFormatPr baseColWidth="10" defaultColWidth="11.42578125" defaultRowHeight="15" x14ac:dyDescent="0.25"/>
  <cols>
    <col min="4" max="4" width="20.140625" bestFit="1" customWidth="1"/>
    <col min="5" max="5" width="42.85546875" bestFit="1" customWidth="1"/>
    <col min="12" max="12" width="30.5703125" customWidth="1"/>
    <col min="13" max="13" width="16" customWidth="1"/>
  </cols>
  <sheetData>
    <row r="1" spans="1:15" x14ac:dyDescent="0.25">
      <c r="A1" s="9" t="s">
        <v>32</v>
      </c>
      <c r="B1" t="s">
        <v>35</v>
      </c>
      <c r="C1" s="9" t="s">
        <v>37</v>
      </c>
      <c r="D1" s="9" t="s">
        <v>92</v>
      </c>
      <c r="E1" s="3" t="s">
        <v>43</v>
      </c>
      <c r="F1" s="2" t="s">
        <v>75</v>
      </c>
      <c r="G1" s="4">
        <v>0</v>
      </c>
      <c r="H1" t="s">
        <v>13</v>
      </c>
      <c r="I1" t="s">
        <v>93</v>
      </c>
      <c r="K1" t="s">
        <v>121</v>
      </c>
      <c r="L1" s="30" t="s">
        <v>153</v>
      </c>
      <c r="M1" t="s">
        <v>94</v>
      </c>
      <c r="N1" t="s">
        <v>75</v>
      </c>
      <c r="O1" t="s">
        <v>143</v>
      </c>
    </row>
    <row r="2" spans="1:15" x14ac:dyDescent="0.25">
      <c r="A2" t="s">
        <v>94</v>
      </c>
      <c r="B2" t="s">
        <v>45</v>
      </c>
      <c r="C2" t="s">
        <v>95</v>
      </c>
      <c r="D2" s="2" t="s">
        <v>96</v>
      </c>
      <c r="E2" s="1" t="s">
        <v>97</v>
      </c>
      <c r="F2" s="2" t="s">
        <v>79</v>
      </c>
      <c r="G2" s="4">
        <v>0.7</v>
      </c>
      <c r="H2" t="s">
        <v>14</v>
      </c>
      <c r="I2" t="s">
        <v>98</v>
      </c>
      <c r="K2" t="s">
        <v>122</v>
      </c>
      <c r="L2" s="30" t="s">
        <v>123</v>
      </c>
      <c r="M2" t="s">
        <v>99</v>
      </c>
      <c r="N2" t="s">
        <v>77</v>
      </c>
      <c r="O2" t="s">
        <v>45</v>
      </c>
    </row>
    <row r="3" spans="1:15" x14ac:dyDescent="0.25">
      <c r="A3" t="s">
        <v>99</v>
      </c>
      <c r="C3" t="s">
        <v>100</v>
      </c>
      <c r="D3" s="2" t="s">
        <v>101</v>
      </c>
      <c r="E3" s="1" t="s">
        <v>102</v>
      </c>
      <c r="F3" s="2" t="s">
        <v>77</v>
      </c>
      <c r="G3" s="4">
        <v>0.3</v>
      </c>
      <c r="H3" t="s">
        <v>103</v>
      </c>
      <c r="I3" t="s">
        <v>104</v>
      </c>
      <c r="L3" s="30" t="s">
        <v>124</v>
      </c>
      <c r="M3" t="s">
        <v>105</v>
      </c>
      <c r="N3" t="s">
        <v>79</v>
      </c>
    </row>
    <row r="4" spans="1:15" x14ac:dyDescent="0.25">
      <c r="A4" t="s">
        <v>105</v>
      </c>
      <c r="C4" t="s">
        <v>38</v>
      </c>
      <c r="E4" s="1" t="s">
        <v>106</v>
      </c>
      <c r="H4" t="s">
        <v>107</v>
      </c>
      <c r="I4" t="s">
        <v>18</v>
      </c>
      <c r="L4" t="s">
        <v>125</v>
      </c>
    </row>
    <row r="5" spans="1:15" x14ac:dyDescent="0.25">
      <c r="A5" t="s">
        <v>108</v>
      </c>
      <c r="E5" s="1" t="s">
        <v>109</v>
      </c>
      <c r="H5" t="s">
        <v>110</v>
      </c>
      <c r="I5" t="s">
        <v>111</v>
      </c>
      <c r="L5" s="30" t="s">
        <v>126</v>
      </c>
    </row>
    <row r="6" spans="1:15" x14ac:dyDescent="0.25">
      <c r="E6" s="1" t="s">
        <v>112</v>
      </c>
      <c r="I6" t="s">
        <v>113</v>
      </c>
      <c r="L6" s="30" t="s">
        <v>154</v>
      </c>
    </row>
    <row r="7" spans="1:15" x14ac:dyDescent="0.25">
      <c r="E7" s="1" t="s">
        <v>114</v>
      </c>
      <c r="I7" t="s">
        <v>146</v>
      </c>
      <c r="L7" s="30" t="s">
        <v>127</v>
      </c>
    </row>
    <row r="8" spans="1:15" x14ac:dyDescent="0.25">
      <c r="E8" s="1" t="s">
        <v>115</v>
      </c>
      <c r="L8" s="30" t="s">
        <v>148</v>
      </c>
    </row>
    <row r="9" spans="1:15" x14ac:dyDescent="0.25">
      <c r="L9" s="30" t="s">
        <v>128</v>
      </c>
    </row>
    <row r="10" spans="1:15" x14ac:dyDescent="0.25">
      <c r="L10" s="30" t="s">
        <v>129</v>
      </c>
    </row>
    <row r="11" spans="1:15" x14ac:dyDescent="0.25">
      <c r="L11" s="30" t="s">
        <v>130</v>
      </c>
    </row>
    <row r="12" spans="1:15" x14ac:dyDescent="0.25">
      <c r="L12" s="30" t="s">
        <v>131</v>
      </c>
    </row>
    <row r="13" spans="1:15" x14ac:dyDescent="0.25">
      <c r="L13" s="30" t="s">
        <v>151</v>
      </c>
    </row>
  </sheetData>
  <pageMargins left="0.7" right="0.7" top="0.75" bottom="0.75" header="0.3" footer="0.3"/>
  <headerFooter>
    <oddHeader>&amp;C&amp;"Calibri"&amp;10&amp;K000000 Internal&amp;1#_x000D_</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6</vt:i4>
      </vt:variant>
    </vt:vector>
  </HeadingPairs>
  <TitlesOfParts>
    <vt:vector size="6" baseType="lpstr">
      <vt:lpstr>AUTOS  NOTA 322</vt:lpstr>
      <vt:lpstr>AUTOS NOTA 321</vt:lpstr>
      <vt:lpstr>AUTOS NOTA 324</vt:lpstr>
      <vt:lpstr>TASACION </vt:lpstr>
      <vt:lpstr>AUTOS NOTA 325</vt:lpstr>
      <vt:lpstr>Hoja2</vt:lpstr>
    </vt:vector>
  </TitlesOfParts>
  <Manager/>
  <Company>Allianz Technology</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Garcia Quintero, Gina (ALLIANZ COLOMBIA)</cp:lastModifiedBy>
  <cp:revision/>
  <dcterms:created xsi:type="dcterms:W3CDTF">2020-12-07T14:41:17Z</dcterms:created>
  <dcterms:modified xsi:type="dcterms:W3CDTF">2024-03-27T21:25:52Z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ies>
</file>