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3"/>
  <workbookPr codeName="ThisWorkbook"/>
  <mc:AlternateContent xmlns:mc="http://schemas.openxmlformats.org/markup-compatibility/2006">
    <mc:Choice Requires="x15">
      <x15ac:absPath xmlns:x15ac="http://schemas.microsoft.com/office/spreadsheetml/2010/11/ac" url="C:\Users\ce02653\Desktop\MARLENY TRIANA CASTIBLANCO\"/>
    </mc:Choice>
  </mc:AlternateContent>
  <xr:revisionPtr revIDLastSave="0" documentId="8_{D96E3504-F3FF-434E-B6C3-741BEC536DB4}" xr6:coauthVersionLast="47" xr6:coauthVersionMax="47" xr10:uidLastSave="{00000000-0000-0000-0000-000000000000}"/>
  <bookViews>
    <workbookView xWindow="-105" yWindow="0" windowWidth="14610" windowHeight="15585" firstSheet="1"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<sst xmlns="http://schemas.openxmlformats.org/spreadsheetml/2006/main" count="230" uniqueCount="173">
  <si>
    <t>SOLICITUD DE ANTECEDENTES -ABOGADO EXTERNO-</t>
  </si>
  <si>
    <t>Radicado(23 digitos)</t>
  </si>
  <si>
    <t>11001-31-03-054-2023-00099-00</t>
  </si>
  <si>
    <t>Juzgado</t>
  </si>
  <si>
    <t>JUZGADO 54 CIVIL DEL CIRCUITO DE BOGOTÁ</t>
  </si>
  <si>
    <t>Demandado</t>
  </si>
  <si>
    <t>KARL LAYONNERD FLORES OSORIO
CÉSAR AUGUSTO LÓPEZ BENAVIDES
ALLIANZ SEGUROS S.A.
AMBUSALUD RCP S.A.S.</t>
  </si>
  <si>
    <t xml:space="preserve">Demandante </t>
  </si>
  <si>
    <t>MARLENY TRIANA CASTIBLANCO (compañera permanente)
WENDY LIZED HERRERA TRIANA (hija menor de edad)
KEYNER STIVEN HERRERA TRIANA (hijo menor de edad)
ANYIE PAOLA HERRERA TRIANA (hija)
JEIDY YULIE HERRERA TRIANA (hija)
DUVAN FELIPE HERRERA TRIANA (hijo)
YEISON ANDRÉS HERRERA TRIANA (hijo)
JUAN CARLOS HERRERA LARA (hijo)
MARIA RAQUEL HERRERA LARA (hija)
MILTON HERRERA LARA (hijo)</t>
  </si>
  <si>
    <t>Tipo de vinculacion compañía</t>
  </si>
  <si>
    <t>DEMANDA DIRECTA</t>
  </si>
  <si>
    <t xml:space="preserve">Tipo de perjucio </t>
  </si>
  <si>
    <t>RCE HOMICIDIO</t>
  </si>
  <si>
    <t>INTERVINIENTE -Nombre de lesionado o muerto (s) del proceso</t>
  </si>
  <si>
    <t>ALFREDO HERRERA</t>
  </si>
  <si>
    <t xml:space="preserve">Numero de identificacion </t>
  </si>
  <si>
    <t xml:space="preserve">Domicilio </t>
  </si>
  <si>
    <t>Zipaquirá</t>
  </si>
  <si>
    <t xml:space="preserve">Telefono </t>
  </si>
  <si>
    <t>No se indicó</t>
  </si>
  <si>
    <t>Correo electronico</t>
  </si>
  <si>
    <t xml:space="preserve">Estado Civil </t>
  </si>
  <si>
    <t>Unión marital de hecho</t>
  </si>
  <si>
    <t xml:space="preserve">Fecha de nacimiento </t>
  </si>
  <si>
    <t xml:space="preserve">Edad al momento del siniestro </t>
  </si>
  <si>
    <t>65 años</t>
  </si>
  <si>
    <t xml:space="preserve">Fecha de defuncion </t>
  </si>
  <si>
    <t xml:space="preserve">Situcion Laboral </t>
  </si>
  <si>
    <t xml:space="preserve">Profesion </t>
  </si>
  <si>
    <t xml:space="preserve">Ingresos Netos </t>
  </si>
  <si>
    <t>Numero de Lesionados y/o fallecidos  según IPAT</t>
  </si>
  <si>
    <t xml:space="preserve">Condicion </t>
  </si>
  <si>
    <t>Ocupante vehículo</t>
  </si>
  <si>
    <t>Fecha de los hechos</t>
  </si>
  <si>
    <t>Fecha de solicitud audiencia prejudicial</t>
  </si>
  <si>
    <t>No se observa en el expediente</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</si>
  <si>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</si>
  <si>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</si>
  <si>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1. El día 05 de julio de 2015, la ambulancia de plaxas HJL639, conducida por el señor Karl Layonnerd Flórez Osorio, transportaba como paciente al señor Alfredo Herrera (Q.E.P.D.) por la vía que de Zipaquirá conduce a Pacho (C).
2. Aproximadamente a las 00:10 horas, el conductor de la ambulancia pierde el control y choca contra el talud de una alcantarilla, causando que el paciente, el señor Alfredo Herrera pierda la vida al momento del impacto. 
3. El IPAT le atribuyó a la ambulancia HJL639 la hipótesis del accidente bajo la causal 116 "exceso de velocidad". 
4. El vehículo de placas HJL639 estaba asegurado por Allianz Seguros S.A., razón por la cual el 30 de mayo de 2023, los demandantes presentaron reclamación ante la compañía. No obstante dicha reclamación fue objetada. </t>
  </si>
  <si>
    <t>Asegurado</t>
  </si>
  <si>
    <t xml:space="preserve">César Augusto López Benavides. </t>
  </si>
  <si>
    <t>Nit Asegurado</t>
  </si>
  <si>
    <t>Placa vehículo asegurado (si aplica)</t>
  </si>
  <si>
    <t>HJL639</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</si>
  <si>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</si>
  <si>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</si>
  <si>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</si>
  <si>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</si>
  <si>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</si>
  <si>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</si>
  <si>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SINIESTRO 37176298   LEGIS  APJ32079</t>
  </si>
  <si>
    <t>INTERVINIENTE</t>
  </si>
  <si>
    <t>PÓLIZA</t>
  </si>
  <si>
    <t>AMPARO A AFECTAR</t>
  </si>
  <si>
    <t>VALOR ASEGURADO</t>
  </si>
  <si>
    <t>DEDUCIBLE</t>
  </si>
  <si>
    <t>MODALIDAD</t>
  </si>
  <si>
    <t xml:space="preserve">VIGENCIA </t>
  </si>
  <si>
    <t xml:space="preserve"> Desde las 00:00 horas del 01/09/2014 hasta las 24:00 horas del 31/08/2015</t>
  </si>
  <si>
    <t xml:space="preserve">SINIESTRO DENTRO DE LA VIGENCIA? </t>
  </si>
  <si>
    <t>SI</t>
  </si>
  <si>
    <t>CARTERA A DÍA</t>
  </si>
  <si>
    <t>COASEGURO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</si>
  <si>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</si>
  <si>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</si>
  <si>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</si>
  <si>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</si>
  <si>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</si>
  <si>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</si>
  <si>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</si>
  <si>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</si>
  <si>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</si>
  <si>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</si>
  <si>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</si>
  <si>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</si>
  <si>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</si>
  <si>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</si>
  <si>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</si>
  <si>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x</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</si>
  <si>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</si>
  <si>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</si>
  <si>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</si>
  <si>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</si>
  <si>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</si>
  <si>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</si>
  <si>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</si>
  <si>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</si>
  <si>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</si>
  <si>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</si>
  <si>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</si>
  <si>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</si>
  <si>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</si>
  <si>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</si>
  <si>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</si>
  <si>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</si>
  <si>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</si>
  <si>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</si>
  <si>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</si>
  <si>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</si>
  <si>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</si>
  <si>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</si>
  <si>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</si>
  <si>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</si>
  <si>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</si>
  <si>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</si>
  <si>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</si>
  <si>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</si>
  <si>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</si>
  <si>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</si>
  <si>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</si>
  <si>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</si>
  <si>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</si>
  <si>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</si>
  <si>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</si>
  <si>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</si>
  <si>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</si>
  <si>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</si>
  <si>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</si>
  <si>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</si>
  <si>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</si>
  <si>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</si>
  <si>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</si>
  <si>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</si>
  <si>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</si>
  <si>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</si>
  <si>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</si>
  <si>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</si>
  <si>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</si>
  <si>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</si>
  <si>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</si>
  <si>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</si>
  <si>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</si>
  <si>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</si>
  <si>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</si>
  <si>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</si>
  <si>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</si>
  <si>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OCURRENCIA</t>
  </si>
  <si>
    <t xml:space="preserve">SI </t>
  </si>
  <si>
    <t>NO</t>
  </si>
  <si>
    <t>CEDIDO</t>
  </si>
  <si>
    <t>FACULTATIVO</t>
  </si>
  <si>
    <t>REMOTO</t>
  </si>
  <si>
    <t xml:space="preserve">Ocupado-trabajador cuenta ajena </t>
  </si>
  <si>
    <t xml:space="preserve">Ciclista </t>
  </si>
  <si>
    <t>CLAIMS MADE</t>
  </si>
  <si>
    <t>ACEPTADO</t>
  </si>
  <si>
    <t>AUTOMATICO</t>
  </si>
  <si>
    <t>Pretensiones elevadas- reclamación Compañía</t>
  </si>
  <si>
    <t>Ocupado - Autonomo</t>
  </si>
  <si>
    <t>Cliclista vehículo</t>
  </si>
  <si>
    <t>RCE HOMICIDIO-LESION</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</si>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</sst>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2" sqref="B2:C2"/>
    </sheetView>
  </sheetViews>
  <sheetFormatPr defaultColWidth="0" defaultRowHeight="15"/>
  <cols>
    <col min="1" max="1" width="53.42578125" style="8" customWidth="1"/>
    <col min="2" max="2" width="55.140625" style="8" customWidth="1"/>
    <col min="3" max="3" width="19.140625" style="8" customWidth="1"/>
    <col min="4" max="16384" width="11.42578125" style="2" hidden="1"/>
  </cols>
  <sheetData>
    <row r="1" spans="1:3" ht="18.75">
      <c r="A1" s="46" t="s">
        <v>0</v>
      </c>
      <c r="B1" s="46"/>
      <c r="C1" s="46"/>
    </row>
    <row r="2" spans="1:3">
      <c r="A2" s="5" t="s">
        <v>1</v>
      </c>
      <c r="B2" s="53" t="s">
        <v>2</v>
      </c>
      <c r="C2" s="54"/>
    </row>
    <row r="3" spans="1:3">
      <c r="A3" s="5" t="s">
        <v>3</v>
      </c>
      <c r="B3" s="49" t="s">
        <v>4</v>
      </c>
      <c r="C3" s="50"/>
    </row>
    <row r="4" spans="1:3">
      <c r="A4" s="5" t="s">
        <v>5</v>
      </c>
      <c r="B4" s="55" t="s">
        <v>6</v>
      </c>
      <c r="C4" s="50"/>
    </row>
    <row r="5" spans="1:3" ht="31.5" customHeight="1">
      <c r="A5" s="5" t="s">
        <v>7</v>
      </c>
      <c r="B5" s="55" t="s">
        <v>8</v>
      </c>
      <c r="C5" s="50"/>
    </row>
    <row r="6" spans="1:3">
      <c r="A6" s="5" t="s">
        <v>9</v>
      </c>
      <c r="B6" s="47" t="s">
        <v>10</v>
      </c>
      <c r="C6" s="47"/>
    </row>
    <row r="7" spans="1:3">
      <c r="A7" s="27" t="s">
        <v>11</v>
      </c>
      <c r="B7" s="49" t="s">
        <v>12</v>
      </c>
      <c r="C7" s="50"/>
    </row>
    <row r="8" spans="1:3" ht="23.1" customHeight="1">
      <c r="A8" s="28" t="s">
        <v>13</v>
      </c>
      <c r="B8" s="47" t="s">
        <v>14</v>
      </c>
      <c r="C8" s="47"/>
    </row>
    <row r="9" spans="1:3">
      <c r="A9" s="28" t="s">
        <v>15</v>
      </c>
      <c r="B9" s="47">
        <v>344449</v>
      </c>
      <c r="C9" s="47"/>
    </row>
    <row r="10" spans="1:3">
      <c r="A10" s="28" t="s">
        <v>16</v>
      </c>
      <c r="B10" s="48" t="s">
        <v>17</v>
      </c>
      <c r="C10" s="48"/>
    </row>
    <row r="11" spans="1:3" ht="30" customHeight="1">
      <c r="A11" s="29" t="s">
        <v>18</v>
      </c>
      <c r="B11" s="48" t="s">
        <v>19</v>
      </c>
      <c r="C11" s="48"/>
    </row>
    <row r="12" spans="1:3" ht="30" customHeight="1">
      <c r="A12" s="5" t="s">
        <v>20</v>
      </c>
      <c r="B12" s="64" t="s">
        <v>19</v>
      </c>
      <c r="C12" s="48"/>
    </row>
    <row r="13" spans="1:3">
      <c r="A13" s="5" t="s">
        <v>21</v>
      </c>
      <c r="B13" s="47" t="s">
        <v>22</v>
      </c>
      <c r="C13" s="47"/>
    </row>
    <row r="14" spans="1:3">
      <c r="A14" s="5" t="s">
        <v>23</v>
      </c>
      <c r="B14" s="57">
        <v>18408</v>
      </c>
      <c r="C14" s="47"/>
    </row>
    <row r="15" spans="1:3">
      <c r="A15" s="5" t="s">
        <v>24</v>
      </c>
      <c r="B15" s="47" t="s">
        <v>25</v>
      </c>
      <c r="C15" s="47"/>
    </row>
    <row r="16" spans="1:3">
      <c r="A16" s="5" t="s">
        <v>26</v>
      </c>
      <c r="B16" s="57">
        <v>42190</v>
      </c>
      <c r="C16" s="47"/>
    </row>
    <row r="17" spans="1:3" ht="15" customHeight="1">
      <c r="A17" s="5" t="s">
        <v>27</v>
      </c>
      <c r="B17" s="48"/>
      <c r="C17" s="48"/>
    </row>
    <row r="18" spans="1:3">
      <c r="A18" s="5" t="s">
        <v>28</v>
      </c>
      <c r="B18" s="48" t="s">
        <v>19</v>
      </c>
      <c r="C18" s="48"/>
    </row>
    <row r="19" spans="1:3" ht="18.75" customHeight="1">
      <c r="A19" s="5" t="s">
        <v>29</v>
      </c>
      <c r="B19" s="51" t="s">
        <v>19</v>
      </c>
      <c r="C19" s="52"/>
    </row>
    <row r="20" spans="1:3">
      <c r="A20" s="5" t="s">
        <v>30</v>
      </c>
      <c r="B20" s="47">
        <v>4</v>
      </c>
      <c r="C20" s="47"/>
    </row>
    <row r="21" spans="1:3" ht="17.25" customHeight="1">
      <c r="A21" s="5" t="s">
        <v>31</v>
      </c>
      <c r="B21" s="48" t="s">
        <v>32</v>
      </c>
      <c r="C21" s="48"/>
    </row>
    <row r="22" spans="1:3">
      <c r="A22" s="44" t="s">
        <v>33</v>
      </c>
      <c r="B22" s="62">
        <v>42190</v>
      </c>
      <c r="C22" s="63"/>
    </row>
    <row r="23" spans="1:3">
      <c r="A23" s="28" t="s">
        <v>34</v>
      </c>
      <c r="B23" s="61" t="s">
        <v>35</v>
      </c>
      <c r="C23" s="60"/>
    </row>
    <row r="24" spans="1:3">
      <c r="A24" s="28" t="s">
        <v>36</v>
      </c>
      <c r="B24" s="61" t="s">
        <v>35</v>
      </c>
      <c r="C24" s="60"/>
    </row>
    <row r="25" spans="1:3">
      <c r="A25" s="56" t="s">
        <v>37</v>
      </c>
      <c r="B25" s="60" t="s">
        <v>38</v>
      </c>
      <c r="C25" s="45"/>
    </row>
    <row r="26" spans="1:3">
      <c r="A26" s="56"/>
      <c r="B26" s="45"/>
      <c r="C26" s="45"/>
    </row>
    <row r="27" spans="1:3" ht="100.5" customHeight="1">
      <c r="A27" s="56"/>
      <c r="B27" s="45"/>
      <c r="C27" s="45"/>
    </row>
    <row r="28" spans="1:3">
      <c r="A28" s="28" t="s">
        <v>39</v>
      </c>
      <c r="B28" s="45" t="s">
        <v>40</v>
      </c>
      <c r="C28" s="45"/>
    </row>
    <row r="29" spans="1:3">
      <c r="A29" s="28" t="s">
        <v>41</v>
      </c>
      <c r="B29" s="45">
        <v>80173491</v>
      </c>
      <c r="C29" s="45"/>
    </row>
    <row r="30" spans="1:3">
      <c r="A30" s="28" t="s">
        <v>42</v>
      </c>
      <c r="B30" s="45" t="s">
        <v>43</v>
      </c>
      <c r="C30" s="45"/>
    </row>
    <row r="31" spans="1:3">
      <c r="A31" s="28" t="s">
        <v>44</v>
      </c>
      <c r="B31" s="45" t="s">
        <v>19</v>
      </c>
      <c r="C31" s="45"/>
    </row>
    <row r="32" spans="1:3">
      <c r="A32" s="28" t="s">
        <v>45</v>
      </c>
      <c r="B32" s="58">
        <v>45224</v>
      </c>
      <c r="C32" s="59"/>
    </row>
    <row r="33" spans="1:3">
      <c r="A33" s="5" t="s">
        <v>46</v>
      </c>
      <c r="B33" s="57">
        <v>45223</v>
      </c>
      <c r="C33" s="57"/>
    </row>
    <row r="34" spans="1:3" ht="45">
      <c r="A34" s="5" t="s">
        <v>47</v>
      </c>
      <c r="B34" s="57">
        <v>45257</v>
      </c>
      <c r="C34" s="47"/>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70" zoomScaleNormal="70" workbookViewId="0">
      <selection activeCell="B10" sqref="B10:C10"/>
    </sheetView>
  </sheetViews>
  <sheetFormatPr defaultColWidth="0" defaultRowHeight="15"/>
  <cols>
    <col min="1" max="1" width="49.85546875" customWidth="1"/>
    <col min="2" max="2" width="31.42578125" customWidth="1"/>
    <col min="3" max="3" width="90.140625" customWidth="1"/>
    <col min="4" max="16384" width="11.42578125" hidden="1"/>
  </cols>
  <sheetData>
    <row r="1" spans="1:3" ht="18.75">
      <c r="A1" s="84" t="s">
        <v>48</v>
      </c>
      <c r="B1" s="84"/>
      <c r="C1" s="84"/>
    </row>
    <row r="2" spans="1:3" ht="15.75" customHeight="1">
      <c r="A2" s="20" t="s">
        <v>49</v>
      </c>
      <c r="B2" s="74" t="s">
        <v>50</v>
      </c>
      <c r="C2" s="75"/>
    </row>
    <row r="3" spans="1:3" s="2" customFormat="1">
      <c r="A3" s="5" t="s">
        <v>1</v>
      </c>
      <c r="B3" s="47" t="str">
        <f>'AUTOS  NOTA 322'!B2:C2</f>
        <v>11001-31-03-054-2023-00099-00</v>
      </c>
      <c r="C3" s="47"/>
    </row>
    <row r="4" spans="1:3" s="2" customFormat="1">
      <c r="A4" s="5" t="s">
        <v>3</v>
      </c>
      <c r="B4" s="47" t="str">
        <f>'AUTOS  NOTA 322'!B3:C3</f>
        <v>JUZGADO 54 CIVIL DEL CIRCUITO DE BOGOTÁ</v>
      </c>
      <c r="C4" s="47"/>
    </row>
    <row r="5" spans="1:3" s="2" customFormat="1">
      <c r="A5" s="5" t="s">
        <v>5</v>
      </c>
      <c r="B5" s="47" t="str">
        <f>'AUTOS  NOTA 322'!B4:C4</f>
        <v>KARL LAYONNERD FLORES OSORIO
CÉSAR AUGUSTO LÓPEZ BENAVIDES
ALLIANZ SEGUROS S.A.
AMBUSALUD RCP S.A.S.</v>
      </c>
      <c r="C5" s="47"/>
    </row>
    <row r="6" spans="1:3" s="2" customFormat="1">
      <c r="A6" s="5" t="s">
        <v>7</v>
      </c>
      <c r="B6" s="47" t="str">
        <f>'AUTOS  NOTA 322'!B5:C5</f>
        <v>MARLENY TRIANA CASTIBLANCO (compañera permanente)
WENDY LIZED HERRERA TRIANA (hija menor de edad)
KEYNER STIVEN HERRERA TRIANA (hijo menor de edad)
ANYIE PAOLA HERRERA TRIANA (hija)
JEIDY YULIE HERRERA TRIANA (hija)
DUVAN FELIPE HERRERA TRIANA (hijo)
YEISON ANDRÉS HERRERA TRIANA (hijo)
JUAN CARLOS HERRERA LARA (hijo)
MARIA RAQUEL HERRERA LARA (hija)
MILTON HERRERA LARA (hijo)</v>
      </c>
      <c r="C6" s="47"/>
    </row>
    <row r="7" spans="1:3" s="2" customFormat="1">
      <c r="A7" s="5" t="s">
        <v>9</v>
      </c>
      <c r="B7" s="47" t="str">
        <f>'AUTOS  NOTA 322'!B6:C6</f>
        <v>DEMANDA DIRECTA</v>
      </c>
      <c r="C7" s="47"/>
    </row>
    <row r="8" spans="1:3" s="2" customFormat="1">
      <c r="A8" s="31" t="s">
        <v>51</v>
      </c>
      <c r="B8" s="47" t="str">
        <f>'AUTOS  NOTA 322'!B7:C8</f>
        <v>ALFREDO HERRERA</v>
      </c>
      <c r="C8" s="47"/>
    </row>
    <row r="9" spans="1:3">
      <c r="A9" s="20" t="s">
        <v>52</v>
      </c>
      <c r="B9" s="47">
        <v>21419559</v>
      </c>
      <c r="C9" s="47"/>
    </row>
    <row r="10" spans="1:3">
      <c r="A10" s="20" t="s">
        <v>53</v>
      </c>
      <c r="B10" s="47" t="s">
        <v>12</v>
      </c>
      <c r="C10" s="47"/>
    </row>
    <row r="11" spans="1:3">
      <c r="A11" s="20" t="s">
        <v>54</v>
      </c>
      <c r="B11" s="67">
        <v>4000000000</v>
      </c>
      <c r="C11" s="68"/>
    </row>
    <row r="12" spans="1:3">
      <c r="A12" s="20" t="s">
        <v>55</v>
      </c>
      <c r="B12" s="67">
        <v>0</v>
      </c>
      <c r="C12" s="68"/>
    </row>
    <row r="13" spans="1:3">
      <c r="A13" s="20" t="s">
        <v>56</v>
      </c>
      <c r="B13" s="49"/>
      <c r="C13" s="50"/>
    </row>
    <row r="14" spans="1:3">
      <c r="A14" s="20" t="s">
        <v>57</v>
      </c>
      <c r="B14" s="48" t="s">
        <v>58</v>
      </c>
      <c r="C14" s="47"/>
    </row>
    <row r="15" spans="1:3">
      <c r="A15" s="20" t="s">
        <v>59</v>
      </c>
      <c r="B15" s="47" t="s">
        <v>60</v>
      </c>
      <c r="C15" s="47"/>
    </row>
    <row r="16" spans="1:3">
      <c r="A16" s="20" t="s">
        <v>61</v>
      </c>
      <c r="B16" s="47" t="s">
        <v>60</v>
      </c>
      <c r="C16" s="47"/>
    </row>
    <row r="17" spans="1:3">
      <c r="A17" s="71" t="s">
        <v>62</v>
      </c>
      <c r="B17" s="47"/>
      <c r="C17" s="47"/>
    </row>
    <row r="18" spans="1:3">
      <c r="A18" s="72"/>
      <c r="B18" s="10" t="s">
        <v>63</v>
      </c>
      <c r="C18" s="10" t="s">
        <v>64</v>
      </c>
    </row>
    <row r="19" spans="1:3">
      <c r="A19" s="72"/>
      <c r="B19" s="6" t="s">
        <v>65</v>
      </c>
      <c r="C19" s="6"/>
    </row>
    <row r="20" spans="1:3">
      <c r="A20" s="72"/>
      <c r="B20" s="6"/>
      <c r="C20" s="6"/>
    </row>
    <row r="21" spans="1:3">
      <c r="A21" s="73"/>
      <c r="B21" s="6"/>
      <c r="C21" s="6"/>
    </row>
    <row r="22" spans="1:3">
      <c r="A22" s="20" t="s">
        <v>66</v>
      </c>
      <c r="B22" s="47"/>
      <c r="C22" s="47"/>
    </row>
    <row r="23" spans="1:3">
      <c r="A23" s="20" t="s">
        <v>67</v>
      </c>
      <c r="B23" s="74"/>
      <c r="C23" s="75"/>
    </row>
    <row r="24" spans="1:3">
      <c r="A24" s="20" t="s">
        <v>68</v>
      </c>
      <c r="B24" s="47" t="s">
        <v>69</v>
      </c>
      <c r="C24" s="47"/>
    </row>
    <row r="25" spans="1:3">
      <c r="A25" s="20" t="s">
        <v>70</v>
      </c>
      <c r="B25" s="47"/>
      <c r="C25" s="47"/>
    </row>
    <row r="26" spans="1:3">
      <c r="A26" s="20" t="s">
        <v>71</v>
      </c>
      <c r="B26" s="47"/>
      <c r="C26" s="47"/>
    </row>
    <row r="27" spans="1:3">
      <c r="A27" s="19" t="s">
        <v>72</v>
      </c>
      <c r="B27" s="47"/>
      <c r="C27" s="47"/>
    </row>
    <row r="28" spans="1:3">
      <c r="A28" s="76" t="s">
        <v>73</v>
      </c>
      <c r="B28" s="76"/>
      <c r="C28" s="76"/>
    </row>
    <row r="29" spans="1:3">
      <c r="A29" s="69" t="s">
        <v>74</v>
      </c>
      <c r="B29" s="70"/>
      <c r="C29" s="11"/>
    </row>
    <row r="30" spans="1:3">
      <c r="A30" s="69" t="s">
        <v>75</v>
      </c>
      <c r="B30" s="70"/>
      <c r="C30" s="11"/>
    </row>
    <row r="31" spans="1:3">
      <c r="A31" s="69" t="s">
        <v>76</v>
      </c>
      <c r="B31" s="70"/>
      <c r="C31" s="12"/>
    </row>
    <row r="32" spans="1:3">
      <c r="A32" s="69" t="s">
        <v>77</v>
      </c>
      <c r="B32" s="70"/>
      <c r="C32" s="11" t="s">
        <v>78</v>
      </c>
    </row>
    <row r="33" spans="1:3">
      <c r="A33" s="69" t="s">
        <v>79</v>
      </c>
      <c r="B33" s="70"/>
      <c r="C33" s="11"/>
    </row>
    <row r="34" spans="1:3">
      <c r="A34" s="69" t="s">
        <v>80</v>
      </c>
      <c r="B34" s="70"/>
      <c r="C34" s="13"/>
    </row>
    <row r="35" spans="1:3">
      <c r="A35" s="65" t="s">
        <v>81</v>
      </c>
      <c r="B35" s="66"/>
      <c r="C35" s="14"/>
    </row>
    <row r="36" spans="1:3">
      <c r="A36" s="65" t="s">
        <v>82</v>
      </c>
      <c r="B36" s="66"/>
      <c r="C36" s="15"/>
    </row>
    <row r="37" spans="1:3">
      <c r="A37" s="77" t="s">
        <v>83</v>
      </c>
      <c r="B37" s="78"/>
      <c r="C37" s="15"/>
    </row>
    <row r="38" spans="1:3">
      <c r="A38" s="79"/>
      <c r="B38" s="80"/>
      <c r="C38" s="15"/>
    </row>
    <row r="39" spans="1:3">
      <c r="A39" s="81"/>
      <c r="B39" s="82"/>
      <c r="C39" s="15"/>
    </row>
    <row r="40" spans="1:3">
      <c r="A40" s="83" t="s">
        <v>84</v>
      </c>
      <c r="B40" s="83"/>
      <c r="C40" s="83"/>
    </row>
    <row r="41" spans="1:3">
      <c r="A41" s="17" t="s">
        <v>85</v>
      </c>
      <c r="B41" s="18"/>
      <c r="C41" s="15"/>
    </row>
    <row r="42" spans="1:3">
      <c r="A42" s="65" t="s">
        <v>86</v>
      </c>
      <c r="B42" s="66"/>
      <c r="C42" s="15"/>
    </row>
    <row r="43" spans="1:3">
      <c r="A43" s="65" t="s">
        <v>87</v>
      </c>
      <c r="B43" s="66"/>
      <c r="C43" s="15"/>
    </row>
    <row r="44" spans="1:3">
      <c r="A44" s="17" t="s">
        <v>88</v>
      </c>
      <c r="B44" s="18"/>
      <c r="C44" s="15"/>
    </row>
    <row r="45" spans="1:3">
      <c r="A45" s="17" t="s">
        <v>89</v>
      </c>
      <c r="B45" s="18"/>
      <c r="C45" s="15"/>
    </row>
    <row r="46" spans="1:3">
      <c r="A46" s="65" t="s">
        <v>90</v>
      </c>
      <c r="B46" s="66"/>
      <c r="C46" s="15"/>
    </row>
    <row r="47" spans="1:3">
      <c r="A47" s="17" t="s">
        <v>91</v>
      </c>
      <c r="B47" s="16"/>
      <c r="C47" s="15"/>
    </row>
    <row r="48" spans="1:3">
      <c r="A48" s="65" t="s">
        <v>92</v>
      </c>
      <c r="B48" s="66"/>
      <c r="C48" s="15"/>
    </row>
    <row r="49" spans="1:3">
      <c r="A49" s="65" t="s">
        <v>93</v>
      </c>
      <c r="B49" s="66"/>
      <c r="C49" s="15"/>
    </row>
    <row r="50" spans="1:3">
      <c r="A50" s="65" t="s">
        <v>83</v>
      </c>
      <c r="B50" s="66"/>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9" zoomScale="115" zoomScaleNormal="115" workbookViewId="0">
      <selection activeCell="C38" sqref="C38"/>
    </sheetView>
  </sheetViews>
  <sheetFormatPr defaultColWidth="0" defaultRowHeight="1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c r="A1" s="84" t="s">
        <v>94</v>
      </c>
      <c r="B1" s="84"/>
      <c r="C1" s="84"/>
    </row>
    <row r="2" spans="1:9" ht="15" customHeight="1">
      <c r="A2" s="35" t="s">
        <v>49</v>
      </c>
      <c r="B2" s="88" t="str">
        <f>'AUTOS NOTA 321'!B2:C2</f>
        <v>SINIESTRO 37176298   LEGIS  APJ32079</v>
      </c>
      <c r="C2" s="89"/>
    </row>
    <row r="3" spans="1:9">
      <c r="A3" s="36" t="s">
        <v>1</v>
      </c>
      <c r="B3" s="103" t="str">
        <f>'AUTOS  NOTA 322'!B2:C2</f>
        <v>11001-31-03-054-2023-00099-00</v>
      </c>
      <c r="C3" s="103"/>
    </row>
    <row r="4" spans="1:9">
      <c r="A4" s="36" t="s">
        <v>3</v>
      </c>
      <c r="B4" s="103" t="str">
        <f>'AUTOS  NOTA 322'!B3:C3</f>
        <v>JUZGADO 54 CIVIL DEL CIRCUITO DE BOGOTÁ</v>
      </c>
      <c r="C4" s="103"/>
    </row>
    <row r="5" spans="1:9">
      <c r="A5" s="36" t="s">
        <v>5</v>
      </c>
      <c r="B5" s="103" t="str">
        <f>'AUTOS  NOTA 322'!B4:C4</f>
        <v>KARL LAYONNERD FLORES OSORIO
CÉSAR AUGUSTO LÓPEZ BENAVIDES
ALLIANZ SEGUROS S.A.
AMBUSALUD RCP S.A.S.</v>
      </c>
      <c r="C5" s="103"/>
    </row>
    <row r="6" spans="1:9" ht="15" customHeight="1">
      <c r="A6" s="36" t="s">
        <v>7</v>
      </c>
      <c r="B6" s="103" t="str">
        <f>'AUTOS  NOTA 322'!B5:C5</f>
        <v>MARLENY TRIANA CASTIBLANCO (compañera permanente)
WENDY LIZED HERRERA TRIANA (hija menor de edad)
KEYNER STIVEN HERRERA TRIANA (hijo menor de edad)
ANYIE PAOLA HERRERA TRIANA (hija)
JEIDY YULIE HERRERA TRIANA (hija)
DUVAN FELIPE HERRERA TRIANA (hijo)
YEISON ANDRÉS HERRERA TRIANA (hijo)
JUAN CARLOS HERRERA LARA (hijo)
MARIA RAQUEL HERRERA LARA (hija)
MILTON HERRERA LARA (hijo)</v>
      </c>
      <c r="C6" s="103"/>
    </row>
    <row r="7" spans="1:9">
      <c r="A7" s="36" t="s">
        <v>9</v>
      </c>
      <c r="B7" s="103" t="str">
        <f>'AUTOS  NOTA 322'!B6:C6</f>
        <v>DEMANDA DIRECTA</v>
      </c>
      <c r="C7" s="103"/>
    </row>
    <row r="8" spans="1:9">
      <c r="A8" s="38" t="s">
        <v>51</v>
      </c>
      <c r="B8" s="103" t="str">
        <f>'AUTOS  NOTA 322'!B7:C8</f>
        <v>ALFREDO HERRERA</v>
      </c>
      <c r="C8" s="103"/>
    </row>
    <row r="9" spans="1:9" ht="30">
      <c r="A9" s="36" t="s">
        <v>95</v>
      </c>
      <c r="B9" s="101">
        <f>SUM(C11,C12,C14,C15,C17)</f>
        <v>0</v>
      </c>
      <c r="C9" s="102"/>
    </row>
    <row r="10" spans="1:9">
      <c r="A10" s="104" t="s">
        <v>96</v>
      </c>
      <c r="B10" s="93" t="s">
        <v>97</v>
      </c>
      <c r="C10" s="94"/>
    </row>
    <row r="11" spans="1:9">
      <c r="A11" s="104"/>
      <c r="B11" s="37" t="s">
        <v>98</v>
      </c>
      <c r="C11" s="32"/>
    </row>
    <row r="12" spans="1:9">
      <c r="A12" s="104"/>
      <c r="B12" s="37" t="s">
        <v>99</v>
      </c>
      <c r="C12" s="32"/>
    </row>
    <row r="13" spans="1:9">
      <c r="A13" s="104"/>
      <c r="B13" s="93"/>
      <c r="C13" s="94"/>
    </row>
    <row r="14" spans="1:9">
      <c r="A14" s="104"/>
      <c r="B14" s="37" t="s">
        <v>100</v>
      </c>
      <c r="C14" s="40"/>
    </row>
    <row r="15" spans="1:9">
      <c r="A15" s="104"/>
      <c r="B15" s="37" t="s">
        <v>101</v>
      </c>
      <c r="C15" s="40"/>
      <c r="E15" t="s">
        <v>102</v>
      </c>
      <c r="F15" s="22">
        <v>0.7</v>
      </c>
    </row>
    <row r="16" spans="1:9">
      <c r="A16" s="104"/>
      <c r="B16" s="93" t="s">
        <v>103</v>
      </c>
      <c r="C16" s="94"/>
      <c r="E16" t="s">
        <v>104</v>
      </c>
      <c r="F16" s="23">
        <v>0.3</v>
      </c>
      <c r="I16" s="25"/>
    </row>
    <row r="17" spans="1:9">
      <c r="A17" s="104"/>
      <c r="B17" s="37"/>
      <c r="C17" s="41"/>
      <c r="F17" s="26"/>
      <c r="I17" s="25"/>
    </row>
    <row r="18" spans="1:9" ht="23.25" customHeight="1">
      <c r="A18" s="39" t="s">
        <v>105</v>
      </c>
      <c r="B18" s="88" t="s">
        <v>102</v>
      </c>
      <c r="C18" s="89"/>
    </row>
    <row r="19" spans="1:9" ht="60">
      <c r="A19" s="36" t="s">
        <v>106</v>
      </c>
      <c r="B19" s="95"/>
      <c r="C19" s="96"/>
    </row>
    <row r="20" spans="1:9" ht="15" customHeight="1">
      <c r="A20" s="21" t="s">
        <v>107</v>
      </c>
      <c r="B20" s="90">
        <f>((C22+C23+C25+C26+C30+C28+C32+C34+C29+C33)-C37)*C36*C38</f>
        <v>0</v>
      </c>
      <c r="C20" s="90"/>
    </row>
    <row r="21" spans="1:9">
      <c r="A21" s="7" t="s">
        <v>108</v>
      </c>
      <c r="B21" s="97" t="s">
        <v>97</v>
      </c>
      <c r="C21" s="98"/>
    </row>
    <row r="22" spans="1:9">
      <c r="A22" s="99"/>
      <c r="B22" s="37" t="s">
        <v>98</v>
      </c>
      <c r="C22" s="32">
        <v>0</v>
      </c>
    </row>
    <row r="23" spans="1:9">
      <c r="A23" s="100"/>
      <c r="B23" s="37" t="s">
        <v>99</v>
      </c>
      <c r="C23" s="32">
        <v>0</v>
      </c>
    </row>
    <row r="24" spans="1:9">
      <c r="A24" s="100"/>
      <c r="B24" s="93" t="s">
        <v>109</v>
      </c>
      <c r="C24" s="94"/>
    </row>
    <row r="25" spans="1:9">
      <c r="A25" s="100"/>
      <c r="B25" s="37" t="s">
        <v>100</v>
      </c>
      <c r="C25" s="32">
        <v>0</v>
      </c>
    </row>
    <row r="26" spans="1:9" ht="29.1" customHeight="1">
      <c r="A26" s="100"/>
      <c r="B26" s="37" t="s">
        <v>110</v>
      </c>
      <c r="C26" s="32">
        <v>0</v>
      </c>
    </row>
    <row r="27" spans="1:9">
      <c r="A27" s="100"/>
      <c r="B27" s="93" t="s">
        <v>111</v>
      </c>
      <c r="C27" s="94"/>
    </row>
    <row r="28" spans="1:9">
      <c r="A28" s="100"/>
      <c r="B28" s="37" t="s">
        <v>112</v>
      </c>
      <c r="C28" s="32">
        <v>0</v>
      </c>
    </row>
    <row r="29" spans="1:9">
      <c r="A29" s="100"/>
      <c r="B29" s="37" t="s">
        <v>98</v>
      </c>
      <c r="C29" s="32">
        <v>0</v>
      </c>
    </row>
    <row r="30" spans="1:9">
      <c r="A30" s="100"/>
      <c r="B30" s="37" t="s">
        <v>99</v>
      </c>
      <c r="C30" s="32">
        <v>0</v>
      </c>
    </row>
    <row r="31" spans="1:9">
      <c r="A31" s="100"/>
      <c r="B31" s="93" t="s">
        <v>113</v>
      </c>
      <c r="C31" s="94"/>
    </row>
    <row r="32" spans="1:9">
      <c r="A32" s="100"/>
      <c r="B32" s="37"/>
      <c r="C32" s="32"/>
    </row>
    <row r="33" spans="1:3">
      <c r="A33" s="100"/>
      <c r="B33" s="37" t="s">
        <v>98</v>
      </c>
      <c r="C33" s="32">
        <v>0</v>
      </c>
    </row>
    <row r="34" spans="1:3">
      <c r="A34" s="100"/>
      <c r="B34" s="37" t="s">
        <v>99</v>
      </c>
      <c r="C34" s="32">
        <v>0</v>
      </c>
    </row>
    <row r="35" spans="1:3">
      <c r="A35" s="100"/>
      <c r="B35" s="93" t="s">
        <v>114</v>
      </c>
      <c r="C35" s="94"/>
    </row>
    <row r="36" spans="1:3">
      <c r="A36" s="100"/>
      <c r="B36" s="37" t="s">
        <v>115</v>
      </c>
      <c r="C36" s="33">
        <v>1</v>
      </c>
    </row>
    <row r="37" spans="1:3">
      <c r="A37" s="100"/>
      <c r="B37" s="37" t="s">
        <v>55</v>
      </c>
      <c r="C37" s="34">
        <v>0</v>
      </c>
    </row>
    <row r="38" spans="1:3">
      <c r="A38" s="100"/>
      <c r="B38" s="37" t="s">
        <v>116</v>
      </c>
      <c r="C38" s="33">
        <v>1</v>
      </c>
    </row>
    <row r="39" spans="1:3">
      <c r="A39" s="24" t="s">
        <v>117</v>
      </c>
      <c r="B39" s="90">
        <f>IFERROR(B20*(VLOOKUP(B18,E15:F17,2,0)),16666)</f>
        <v>0</v>
      </c>
      <c r="C39" s="90"/>
    </row>
    <row r="40" spans="1:3" ht="93" customHeight="1">
      <c r="A40" s="36" t="s">
        <v>118</v>
      </c>
      <c r="B40" s="91"/>
      <c r="C40" s="92"/>
    </row>
    <row r="41" spans="1:3" ht="211.5" customHeight="1">
      <c r="A41" s="36" t="s">
        <v>119</v>
      </c>
      <c r="B41" s="86"/>
      <c r="C41" s="87"/>
    </row>
    <row r="42" spans="1:3" ht="26.1" customHeight="1">
      <c r="A42" s="43" t="s">
        <v>120</v>
      </c>
      <c r="B42" s="43"/>
      <c r="C42" s="43"/>
    </row>
    <row r="43" spans="1:3">
      <c r="A43" s="42" t="s">
        <v>121</v>
      </c>
      <c r="B43" s="85"/>
      <c r="C43" s="85"/>
    </row>
    <row r="44" spans="1:3" ht="41.1" customHeight="1">
      <c r="A44" s="42" t="s">
        <v>122</v>
      </c>
      <c r="B44" s="85"/>
      <c r="C44" s="85"/>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defaultColWidth="0" defaultRowHeight="15"/>
  <cols>
    <col min="1" max="1" width="37" customWidth="1"/>
    <col min="2" max="2" width="11.42578125" customWidth="1"/>
    <col min="3" max="3" width="94.42578125" customWidth="1"/>
    <col min="4" max="16384" width="11.42578125" hidden="1"/>
  </cols>
  <sheetData>
    <row r="1" spans="1:3" ht="18.75">
      <c r="A1" s="84" t="s">
        <v>123</v>
      </c>
      <c r="B1" s="84"/>
      <c r="C1" s="84"/>
    </row>
    <row r="2" spans="1:3">
      <c r="A2" s="20" t="s">
        <v>49</v>
      </c>
      <c r="B2" s="74" t="str">
        <f>'AUTOS NOTA 324'!B2:C2</f>
        <v>SINIESTRO 37176298   LEGIS  APJ32079</v>
      </c>
      <c r="C2" s="75"/>
    </row>
    <row r="3" spans="1:3">
      <c r="A3" s="5" t="s">
        <v>1</v>
      </c>
      <c r="B3" s="47" t="str">
        <f>'AUTOS  NOTA 322'!B2:C2</f>
        <v>11001-31-03-054-2023-00099-00</v>
      </c>
      <c r="C3" s="47"/>
    </row>
    <row r="4" spans="1:3">
      <c r="A4" s="5" t="s">
        <v>3</v>
      </c>
      <c r="B4" s="47" t="str">
        <f>'AUTOS  NOTA 322'!B3:C3</f>
        <v>JUZGADO 54 CIVIL DEL CIRCUITO DE BOGOTÁ</v>
      </c>
      <c r="C4" s="47"/>
    </row>
    <row r="5" spans="1:3">
      <c r="A5" s="5" t="s">
        <v>5</v>
      </c>
      <c r="B5" s="47" t="str">
        <f>'AUTOS  NOTA 322'!B4:C4</f>
        <v>KARL LAYONNERD FLORES OSORIO
CÉSAR AUGUSTO LÓPEZ BENAVIDES
ALLIANZ SEGUROS S.A.
AMBUSALUD RCP S.A.S.</v>
      </c>
      <c r="C5" s="47"/>
    </row>
    <row r="6" spans="1:3" ht="15" customHeight="1">
      <c r="A6" s="5" t="s">
        <v>7</v>
      </c>
      <c r="B6" s="47" t="str">
        <f>'AUTOS  NOTA 322'!B5:C5</f>
        <v>MARLENY TRIANA CASTIBLANCO (compañera permanente)
WENDY LIZED HERRERA TRIANA (hija menor de edad)
KEYNER STIVEN HERRERA TRIANA (hijo menor de edad)
ANYIE PAOLA HERRERA TRIANA (hija)
JEIDY YULIE HERRERA TRIANA (hija)
DUVAN FELIPE HERRERA TRIANA (hijo)
YEISON ANDRÉS HERRERA TRIANA (hijo)
JUAN CARLOS HERRERA LARA (hijo)
MARIA RAQUEL HERRERA LARA (hija)
MILTON HERRERA LARA (hijo)</v>
      </c>
      <c r="C6" s="47"/>
    </row>
    <row r="7" spans="1:3" ht="15" customHeight="1">
      <c r="A7" s="5" t="s">
        <v>9</v>
      </c>
      <c r="B7" s="47" t="str">
        <f>'AUTOS  NOTA 322'!B6:C6</f>
        <v>DEMANDA DIRECTA</v>
      </c>
      <c r="C7" s="47"/>
    </row>
    <row r="8" spans="1:3" ht="15" customHeight="1">
      <c r="A8" s="31" t="s">
        <v>51</v>
      </c>
      <c r="B8" s="47" t="str">
        <f>'AUTOS  NOTA 322'!B7:C8</f>
        <v>ALFREDO HERRERA</v>
      </c>
      <c r="C8" s="47"/>
    </row>
    <row r="9" spans="1:3" ht="18.95" customHeight="1">
      <c r="A9" s="5" t="s">
        <v>124</v>
      </c>
      <c r="B9" s="47"/>
      <c r="C9" s="47"/>
    </row>
    <row r="10" spans="1:3">
      <c r="A10" s="7" t="s">
        <v>108</v>
      </c>
      <c r="B10" s="107">
        <f>'AUTOS NOTA 324'!B20:C20</f>
        <v>0</v>
      </c>
      <c r="C10" s="107"/>
    </row>
    <row r="11" spans="1:3">
      <c r="A11" s="7" t="s">
        <v>125</v>
      </c>
      <c r="B11" s="108">
        <f>'AUTOS NOTA 324'!B39:C39</f>
        <v>0</v>
      </c>
      <c r="C11" s="47"/>
    </row>
    <row r="12" spans="1:3" ht="30">
      <c r="A12" s="7" t="s">
        <v>126</v>
      </c>
      <c r="B12" s="105"/>
      <c r="C12" s="106"/>
    </row>
    <row r="13" spans="1:3" ht="45">
      <c r="A13" s="5" t="s">
        <v>127</v>
      </c>
      <c r="B13" s="47"/>
      <c r="C13" s="47"/>
    </row>
    <row r="14" spans="1:3" ht="45">
      <c r="A14" s="5" t="s">
        <v>128</v>
      </c>
      <c r="B14" s="47"/>
      <c r="C14" s="47"/>
    </row>
    <row r="15" spans="1:3">
      <c r="A15" s="5" t="s">
        <v>129</v>
      </c>
      <c r="B15" s="6"/>
      <c r="C15" s="6"/>
    </row>
    <row r="16" spans="1:3">
      <c r="A16" s="7" t="s">
        <v>130</v>
      </c>
      <c r="B16" s="47"/>
      <c r="C16" s="47"/>
    </row>
    <row r="17" spans="1:3">
      <c r="A17" s="6" t="s">
        <v>131</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defaultColWidth="11.42578125" defaultRowHeight="15"/>
  <cols>
    <col min="4" max="4" width="20.140625" bestFit="1" customWidth="1"/>
    <col min="5" max="5" width="42.85546875" bestFit="1" customWidth="1"/>
    <col min="12" max="12" width="30.42578125" customWidth="1"/>
    <col min="13" max="13" width="16" customWidth="1"/>
  </cols>
  <sheetData>
    <row r="1" spans="1:15">
      <c r="A1" s="9" t="s">
        <v>56</v>
      </c>
      <c r="B1" t="s">
        <v>60</v>
      </c>
      <c r="C1" s="9" t="s">
        <v>62</v>
      </c>
      <c r="D1" s="9" t="s">
        <v>132</v>
      </c>
      <c r="E1" s="3" t="s">
        <v>68</v>
      </c>
      <c r="F1" s="2" t="s">
        <v>102</v>
      </c>
      <c r="G1" s="4">
        <v>0</v>
      </c>
      <c r="H1" t="s">
        <v>27</v>
      </c>
      <c r="I1" t="s">
        <v>133</v>
      </c>
      <c r="K1" t="s">
        <v>134</v>
      </c>
      <c r="L1" s="30" t="s">
        <v>135</v>
      </c>
      <c r="M1" t="s">
        <v>136</v>
      </c>
      <c r="N1" t="s">
        <v>102</v>
      </c>
      <c r="O1" t="s">
        <v>137</v>
      </c>
    </row>
    <row r="2" spans="1:15">
      <c r="A2" t="s">
        <v>136</v>
      </c>
      <c r="B2" t="s">
        <v>138</v>
      </c>
      <c r="C2" t="s">
        <v>139</v>
      </c>
      <c r="D2" s="2" t="s">
        <v>140</v>
      </c>
      <c r="E2" s="1" t="s">
        <v>69</v>
      </c>
      <c r="F2" s="2" t="s">
        <v>141</v>
      </c>
      <c r="G2" s="4">
        <v>0.7</v>
      </c>
      <c r="H2" t="s">
        <v>142</v>
      </c>
      <c r="I2" t="s">
        <v>143</v>
      </c>
      <c r="K2" t="s">
        <v>10</v>
      </c>
      <c r="L2" s="30" t="s">
        <v>12</v>
      </c>
      <c r="M2" t="s">
        <v>144</v>
      </c>
      <c r="N2" t="s">
        <v>104</v>
      </c>
      <c r="O2" t="s">
        <v>138</v>
      </c>
    </row>
    <row r="3" spans="1:15">
      <c r="A3" t="s">
        <v>144</v>
      </c>
      <c r="C3" t="s">
        <v>145</v>
      </c>
      <c r="D3" s="2" t="s">
        <v>146</v>
      </c>
      <c r="E3" s="1" t="s">
        <v>147</v>
      </c>
      <c r="F3" s="2" t="s">
        <v>104</v>
      </c>
      <c r="G3" s="4">
        <v>0.3</v>
      </c>
      <c r="H3" t="s">
        <v>148</v>
      </c>
      <c r="I3" t="s">
        <v>149</v>
      </c>
      <c r="L3" s="30" t="s">
        <v>150</v>
      </c>
      <c r="M3" t="s">
        <v>151</v>
      </c>
      <c r="N3" t="s">
        <v>141</v>
      </c>
    </row>
    <row r="4" spans="1:15">
      <c r="A4" t="s">
        <v>151</v>
      </c>
      <c r="C4" t="s">
        <v>152</v>
      </c>
      <c r="E4" s="1" t="s">
        <v>153</v>
      </c>
      <c r="H4" t="s">
        <v>154</v>
      </c>
      <c r="I4" t="s">
        <v>155</v>
      </c>
      <c r="L4" t="s">
        <v>156</v>
      </c>
    </row>
    <row r="5" spans="1:15">
      <c r="A5" t="s">
        <v>157</v>
      </c>
      <c r="E5" s="1" t="s">
        <v>158</v>
      </c>
      <c r="H5" t="s">
        <v>159</v>
      </c>
      <c r="I5" t="s">
        <v>32</v>
      </c>
      <c r="L5" s="30" t="s">
        <v>160</v>
      </c>
    </row>
    <row r="6" spans="1:15">
      <c r="E6" s="1" t="s">
        <v>161</v>
      </c>
      <c r="I6" t="s">
        <v>162</v>
      </c>
      <c r="L6" s="30" t="s">
        <v>163</v>
      </c>
    </row>
    <row r="7" spans="1:15">
      <c r="E7" s="1" t="s">
        <v>164</v>
      </c>
      <c r="I7" t="s">
        <v>165</v>
      </c>
      <c r="L7" s="30" t="s">
        <v>166</v>
      </c>
    </row>
    <row r="8" spans="1:15">
      <c r="E8" s="1" t="s">
        <v>167</v>
      </c>
      <c r="L8" s="30" t="s">
        <v>111</v>
      </c>
    </row>
    <row r="9" spans="1:15">
      <c r="L9" s="30" t="s">
        <v>168</v>
      </c>
    </row>
    <row r="10" spans="1:15">
      <c r="L10" s="30" t="s">
        <v>169</v>
      </c>
    </row>
    <row r="11" spans="1:15">
      <c r="L11" s="30" t="s">
        <v>170</v>
      </c>
    </row>
    <row r="12" spans="1:15">
      <c r="L12" s="30" t="s">
        <v>171</v>
      </c>
    </row>
    <row r="13" spans="1:15">
      <c r="L13" s="30" t="s">
        <v>172</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F74B63-F599-4252-80C4-644A29E542F7}"/>
</file>

<file path=customXml/itemProps2.xml><?xml version="1.0" encoding="utf-8"?>
<ds:datastoreItem xmlns:ds="http://schemas.openxmlformats.org/officeDocument/2006/customXml" ds:itemID="{DA12D23E-0C76-4638-9FC8-6D31BCCAFAB6}"/>
</file>

<file path=customXml/itemProps3.xml><?xml version="1.0" encoding="utf-8"?>
<ds:datastoreItem xmlns:ds="http://schemas.openxmlformats.org/officeDocument/2006/customXml" ds:itemID="{23ED4B5E-06A9-4E0B-BC66-D32CA995BA3E}"/>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2023-11-09T16:51:07Z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