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3"/>
  <workbookPr codeName="ThisWorkbook"/>
  <mc:AlternateContent xmlns:mc="http://schemas.openxmlformats.org/markup-compatibility/2006">
    <mc:Choice Requires="x15">
      <x15ac:absPath xmlns:x15ac="http://schemas.microsoft.com/office/spreadsheetml/2010/11/ac" url="C:\Users\ce02653\Desktop\MARIO ARISTIZABAL JARAMILLO\"/>
    </mc:Choice>
  </mc:AlternateContent>
  <xr:revisionPtr revIDLastSave="0" documentId="8_{52436A4E-5C51-4C51-B7B6-8E33F3218BE4}" xr6:coauthVersionLast="47" xr6:coauthVersionMax="47" xr10:uidLastSave="{00000000-0000-0000-0000-000000000000}"/>
  <bookViews>
    <workbookView xWindow="-105" yWindow="0" windowWidth="14610" windowHeight="15585" firstSheet="1"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7" l="1"/>
  <c r="B8" i="7"/>
  <c r="B20" i="8"/>
  <c r="B39" i="8" s="1"/>
  <c r="B10" i="9" l="1"/>
  <c r="B2" i="8" l="1"/>
  <c r="B2" i="9" s="1"/>
  <c r="B8" i="9" l="1"/>
  <c r="B7" i="9"/>
  <c r="B6" i="9"/>
  <c r="B5" i="9"/>
  <c r="B4" i="9"/>
  <c r="B3" i="9"/>
  <c r="B8" i="8"/>
  <c r="B7" i="8"/>
  <c r="B6" i="8"/>
  <c r="B5" i="8"/>
  <c r="B4" i="8"/>
  <c r="B3" i="8"/>
  <c r="B4" i="7" l="1"/>
  <c r="B5" i="7"/>
  <c r="B6" i="7"/>
  <c r="B7" i="7"/>
  <c r="B9" i="8"/>
  <c r="B11" i="9" l="1"/>
</calcChain>
</file>

<file path=xl/sharedStrings.xml><?xml version="1.0" encoding="utf-8"?>
<sst xmlns="http://schemas.openxmlformats.org/spreadsheetml/2006/main" count="238" uniqueCount="176">
  <si>
    <t>SOLICITUD DE ANTECEDENTES -ABOGADO EXTERNO-</t>
  </si>
  <si>
    <t>Radicado(23 digitos)</t>
  </si>
  <si>
    <t>2023114025</t>
  </si>
  <si>
    <t>Juzgado</t>
  </si>
  <si>
    <t>SUPERINTENDENCIA FINANCIERA DE COLOMBIA</t>
  </si>
  <si>
    <t>Demandado</t>
  </si>
  <si>
    <t>ALLIANZ SEGUROS SA</t>
  </si>
  <si>
    <t xml:space="preserve">Demandante </t>
  </si>
  <si>
    <t>MARIO ARISTIZABAL JARAMILLO</t>
  </si>
  <si>
    <t>Tipo de vinculacion compañía</t>
  </si>
  <si>
    <t>DEMANDA DIRECTA</t>
  </si>
  <si>
    <t xml:space="preserve">Tipo de perjucio </t>
  </si>
  <si>
    <t>PERDIDA PARCIAL DAÑOS</t>
  </si>
  <si>
    <t>INTERVINIENTE -Nombre de lesionado o muerto (s) del proceso</t>
  </si>
  <si>
    <t>NO APLICA</t>
  </si>
  <si>
    <t xml:space="preserve">Numero de identificacion </t>
  </si>
  <si>
    <t xml:space="preserve">Domicilio </t>
  </si>
  <si>
    <t>CRA 36b #1 OESTE 75 APT 404 CALI</t>
  </si>
  <si>
    <t xml:space="preserve">Telefono </t>
  </si>
  <si>
    <t>Correo electronico</t>
  </si>
  <si>
    <t>mauricionarvaez89@gmail.com</t>
  </si>
  <si>
    <t xml:space="preserve">Estado Civil </t>
  </si>
  <si>
    <t>NO RELACIONA</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</si>
  <si>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</si>
  <si>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</si>
  <si>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</si>
  <si>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</si>
  <si>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</si>
  <si>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</si>
  <si>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</si>
  <si>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</si>
  <si>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PROPIETARIO DE VEHÍCULO</t>
  </si>
  <si>
    <t>Fecha de los hechos</t>
  </si>
  <si>
    <t>01 DE FEBRERO DE 2022</t>
  </si>
  <si>
    <t>Fecha de solicitud audiencia prejudicial</t>
  </si>
  <si>
    <t>NO SE SOLICITÓ AUDIENCIA (FECHA DE RECLAMACIÓN: 01 DE FEBRERO DE 2022)</t>
  </si>
  <si>
    <t>Fecha de audiencia prejudicial</t>
  </si>
  <si>
    <t>NO SE CELEBRÓ AUDIENCIA DE CONCILIACIÓN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</si>
  <si>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</si>
  <si>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día 01 de febrero de 2022 el señor Mario Aristizabal se encontraba transitando en el vehículo cuando este se detuvo de forma repentina y llama a la aseguradora para avisar del siniestro y solicitar una grúa
2. El día 2 de febrero de 2022 se comunica nuevamente con la compañía y le indican que el daño del vehículo está relacionada con una falla mecánica
3. En el mes de marzo de 2022 el señor Mario Aristizabal decide trasladar el auto a un taller para que el mismo sea arreglado y presenta las facturas ante la aseguradora para que le reembolsen los gastos incurridos en la reparación
4. El día 21 de febrero de 2023 la Compañía responde no accediendo al pago por cuanto el daño fue culpa del asegurado
5. El día 6 de junio de 2023 el asegurado presenta petición solicitando que se efectúe el pago o que se argumente la objeción
6. El día 16 de junio de 2023 la Compañía ratifica la objeción e indica que el daño que presenta el motor es consecuencia de no detener el vehículo inmediatamente ha ocurrido el accidente (golpe inferior); ocasionando la pérdida del fluido, generando daños internos por falta de lubricación</t>
  </si>
  <si>
    <t>Asegurado</t>
  </si>
  <si>
    <t>Nit Asegurado</t>
  </si>
  <si>
    <t>Placa vehículo asegurado (si aplica)</t>
  </si>
  <si>
    <t>HPS989</t>
  </si>
  <si>
    <t>No. Póliza vinculada</t>
  </si>
  <si>
    <t>022831224 / 0</t>
  </si>
  <si>
    <t>Fecha de asignación</t>
  </si>
  <si>
    <t>30 DE OCTUBRE DE 2023</t>
  </si>
  <si>
    <t>Fecha de notificación</t>
  </si>
  <si>
    <t>01 DE NOVIEMBRE DE 2023</t>
  </si>
  <si>
    <r>
      <t xml:space="preserve">Fecha de contestacion 
*Recomendación: </t>
    </r>
    <r>
      <rPr>
        <sz val="11"/>
        <color theme="1"/>
        <rFont val="Calibri"/>
        <family val="2"/>
        <scheme val="minor"/>
      </rPr>
      <t>Fecha máxima para contestar la demanda acorde a lo estiúlado en la norma.</t>
    </r>
  </si>
  <si>
    <t>15 DE NOVIEMBRE DE 2023</t>
  </si>
  <si>
    <t>REMISION DE ANTECEDENTES - ABOGADO INTERNO-</t>
  </si>
  <si>
    <t>SINIESTRO - APLICATIVO</t>
  </si>
  <si>
    <t>SINIESTRO    122241745 LEGIS APJ32102</t>
  </si>
  <si>
    <t>INTERVINIENTE</t>
  </si>
  <si>
    <t>PÓLIZA</t>
  </si>
  <si>
    <t>AMPARO A AFECTAR</t>
  </si>
  <si>
    <t>VALOR ASEGURADO</t>
  </si>
  <si>
    <t>DEDUCIBLE</t>
  </si>
  <si>
    <t>MODALIDAD</t>
  </si>
  <si>
    <t>OCURRENCIA</t>
  </si>
  <si>
    <t xml:space="preserve">VIGENCIA </t>
  </si>
  <si>
    <t xml:space="preserve"> 29/01/2022 hasta las 24:00 horas del 28/01/2023</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</si>
  <si>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</si>
  <si>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</si>
  <si>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</si>
  <si>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</si>
  <si>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</si>
  <si>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</si>
  <si>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</si>
  <si>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</si>
  <si>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</si>
  <si>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</si>
  <si>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</si>
  <si>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</si>
  <si>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</si>
  <si>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</si>
  <si>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</si>
  <si>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</si>
  <si>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</si>
  <si>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</si>
  <si>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</si>
  <si>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</si>
  <si>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</si>
  <si>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</si>
  <si>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</si>
  <si>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</si>
  <si>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</si>
  <si>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</si>
  <si>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</si>
  <si>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</si>
  <si>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</si>
  <si>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</si>
  <si>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</si>
  <si>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</si>
  <si>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</si>
  <si>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</si>
  <si>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</si>
  <si>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</si>
  <si>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</si>
  <si>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</si>
  <si>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</si>
  <si>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</si>
  <si>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</si>
  <si>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</si>
  <si>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</si>
  <si>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</si>
  <si>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</si>
  <si>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</si>
  <si>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</si>
  <si>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</si>
  <si>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</si>
  <si>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</si>
  <si>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</si>
  <si>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</si>
  <si>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</si>
  <si>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</si>
  <si>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</si>
  <si>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</si>
  <si>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</si>
  <si>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</si>
  <si>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</si>
  <si>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</si>
  <si>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</si>
  <si>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</si>
  <si>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</si>
  <si>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</si>
  <si>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</si>
  <si>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</si>
  <si>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</si>
  <si>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</si>
  <si>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</si>
  <si>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</si>
  <si>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</si>
  <si>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</si>
  <si>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</si>
  <si>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</si>
  <si>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</si>
  <si>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</si>
  <si>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</si>
  <si>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</si>
  <si>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</si>
  <si>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</si>
  <si>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</si>
  <si>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</si>
  <si>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</si>
  <si>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</si>
  <si>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</si>
  <si>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</si>
  <si>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</si>
  <si>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</si>
  <si>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</si>
  <si>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</si>
  <si>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</si>
  <si>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</si>
  <si>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</si>
  <si>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</si>
  <si>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</si>
  <si>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</si>
  <si>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</si>
  <si>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</si>
  <si>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</si>
  <si>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</si>
  <si>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</si>
  <si>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</si>
  <si>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</si>
  <si>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</si>
  <si>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</si>
  <si>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</si>
  <si>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</si>
  <si>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</si>
  <si>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</si>
  <si>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PÉRDIDA PARCIAL HURTO</t>
  </si>
  <si>
    <t>PÉRDIDA TOTAL DAÑOS</t>
  </si>
  <si>
    <t>SUSTRACCIÓN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</si>
</sst>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_-;\-&quot;$&quot;\ * #,##0_-;_-&quot;$&quot;\ * &quot;-&quot;_-;_-@_-"/>
    <numFmt numFmtId="166" formatCode="_-&quot;$&quot;\ * #,##0.00_-;\-&quot;$&quot;\ * #,##0.00_-;_-&quot;$&quot;\ * &quot;-&quot;??_-;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2" xfId="4" applyNumberFormat="1" applyFont="1" applyBorder="1" applyAlignment="1">
      <alignment horizontal="center" vertical="top"/>
    </xf>
    <xf numFmtId="0" fontId="0" fillId="0" borderId="3" xfId="4" applyNumberFormat="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2" xfId="1" applyNumberFormat="1" applyFont="1" applyBorder="1" applyAlignment="1">
      <alignment horizontal="center" vertical="top"/>
    </xf>
    <xf numFmtId="0" fontId="0" fillId="0" borderId="3" xfId="1" applyNumberFormat="1" applyFont="1"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uricionarvaez89@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1048576"/>
  <sheetViews>
    <sheetView topLeftCell="A23" zoomScaleNormal="100" workbookViewId="0">
      <selection activeCell="B34" sqref="B34:C34"/>
    </sheetView>
  </sheetViews>
  <sheetFormatPr defaultColWidth="0" defaultRowHeight="15"/>
  <cols>
    <col min="1" max="1" width="53.42578125" style="8" customWidth="1"/>
    <col min="2" max="2" width="55.140625" style="8" customWidth="1"/>
    <col min="3" max="3" width="19.140625" style="8" customWidth="1"/>
    <col min="4" max="16384" width="11.42578125" style="2" hidden="1"/>
  </cols>
  <sheetData>
    <row r="1" spans="1:3" ht="18.75">
      <c r="A1" s="47" t="s">
        <v>0</v>
      </c>
      <c r="B1" s="47"/>
      <c r="C1" s="47"/>
    </row>
    <row r="2" spans="1:3">
      <c r="A2" s="5" t="s">
        <v>1</v>
      </c>
      <c r="B2" s="53" t="s">
        <v>2</v>
      </c>
      <c r="C2" s="54"/>
    </row>
    <row r="3" spans="1:3">
      <c r="A3" s="5" t="s">
        <v>3</v>
      </c>
      <c r="B3" s="48" t="s">
        <v>4</v>
      </c>
      <c r="C3" s="49"/>
    </row>
    <row r="4" spans="1:3">
      <c r="A4" s="5" t="s">
        <v>5</v>
      </c>
      <c r="B4" s="48" t="s">
        <v>6</v>
      </c>
      <c r="C4" s="49"/>
    </row>
    <row r="5" spans="1:3" ht="31.5" customHeight="1">
      <c r="A5" s="5" t="s">
        <v>7</v>
      </c>
      <c r="B5" s="48" t="s">
        <v>8</v>
      </c>
      <c r="C5" s="49"/>
    </row>
    <row r="6" spans="1:3">
      <c r="A6" s="5" t="s">
        <v>9</v>
      </c>
      <c r="B6" s="44" t="s">
        <v>10</v>
      </c>
      <c r="C6" s="44"/>
    </row>
    <row r="7" spans="1:3">
      <c r="A7" s="27" t="s">
        <v>11</v>
      </c>
      <c r="B7" s="48" t="s">
        <v>12</v>
      </c>
      <c r="C7" s="49"/>
    </row>
    <row r="8" spans="1:3" ht="23.1" customHeight="1">
      <c r="A8" s="28" t="s">
        <v>13</v>
      </c>
      <c r="B8" s="44" t="s">
        <v>14</v>
      </c>
      <c r="C8" s="44"/>
    </row>
    <row r="9" spans="1:3">
      <c r="A9" s="28" t="s">
        <v>15</v>
      </c>
      <c r="B9" s="44">
        <v>70034296</v>
      </c>
      <c r="C9" s="44"/>
    </row>
    <row r="10" spans="1:3">
      <c r="A10" s="28" t="s">
        <v>16</v>
      </c>
      <c r="B10" s="50" t="s">
        <v>17</v>
      </c>
      <c r="C10" s="50"/>
    </row>
    <row r="11" spans="1:3" ht="30" customHeight="1">
      <c r="A11" s="29" t="s">
        <v>18</v>
      </c>
      <c r="B11" s="50">
        <v>3136860601</v>
      </c>
      <c r="C11" s="50"/>
    </row>
    <row r="12" spans="1:3" ht="30" customHeight="1">
      <c r="A12" s="5" t="s">
        <v>19</v>
      </c>
      <c r="B12" s="60" t="s">
        <v>20</v>
      </c>
      <c r="C12" s="50"/>
    </row>
    <row r="13" spans="1:3">
      <c r="A13" s="5" t="s">
        <v>21</v>
      </c>
      <c r="B13" s="44" t="s">
        <v>22</v>
      </c>
      <c r="C13" s="44"/>
    </row>
    <row r="14" spans="1:3">
      <c r="A14" s="5" t="s">
        <v>23</v>
      </c>
      <c r="B14" s="45" t="s">
        <v>22</v>
      </c>
      <c r="C14" s="44"/>
    </row>
    <row r="15" spans="1:3">
      <c r="A15" s="5" t="s">
        <v>24</v>
      </c>
      <c r="B15" s="44" t="s">
        <v>22</v>
      </c>
      <c r="C15" s="44"/>
    </row>
    <row r="16" spans="1:3">
      <c r="A16" s="5" t="s">
        <v>25</v>
      </c>
      <c r="B16" s="44" t="s">
        <v>14</v>
      </c>
      <c r="C16" s="44"/>
    </row>
    <row r="17" spans="1:3" ht="15" customHeight="1">
      <c r="A17" s="5" t="s">
        <v>26</v>
      </c>
      <c r="B17" s="44" t="s">
        <v>14</v>
      </c>
      <c r="C17" s="44"/>
    </row>
    <row r="18" spans="1:3">
      <c r="A18" s="5" t="s">
        <v>27</v>
      </c>
      <c r="B18" s="50" t="s">
        <v>22</v>
      </c>
      <c r="C18" s="50"/>
    </row>
    <row r="19" spans="1:3" ht="18.75" customHeight="1">
      <c r="A19" s="5" t="s">
        <v>28</v>
      </c>
      <c r="B19" s="51" t="s">
        <v>22</v>
      </c>
      <c r="C19" s="52"/>
    </row>
    <row r="20" spans="1:3">
      <c r="A20" s="5" t="s">
        <v>29</v>
      </c>
      <c r="B20" s="44" t="s">
        <v>14</v>
      </c>
      <c r="C20" s="44"/>
    </row>
    <row r="21" spans="1:3" ht="17.25" customHeight="1">
      <c r="A21" s="5" t="s">
        <v>30</v>
      </c>
      <c r="B21" s="44" t="s">
        <v>31</v>
      </c>
      <c r="C21" s="44"/>
    </row>
    <row r="22" spans="1:3">
      <c r="A22" s="28" t="s">
        <v>32</v>
      </c>
      <c r="B22" s="58" t="s">
        <v>33</v>
      </c>
      <c r="C22" s="58"/>
    </row>
    <row r="23" spans="1:3">
      <c r="A23" s="28" t="s">
        <v>34</v>
      </c>
      <c r="B23" s="59" t="s">
        <v>35</v>
      </c>
      <c r="C23" s="58"/>
    </row>
    <row r="24" spans="1:3">
      <c r="A24" s="28" t="s">
        <v>36</v>
      </c>
      <c r="B24" s="59" t="s">
        <v>37</v>
      </c>
      <c r="C24" s="58"/>
    </row>
    <row r="25" spans="1:3">
      <c r="A25" s="55" t="s">
        <v>38</v>
      </c>
      <c r="B25" s="58" t="s">
        <v>39</v>
      </c>
      <c r="C25" s="46"/>
    </row>
    <row r="26" spans="1:3">
      <c r="A26" s="55"/>
      <c r="B26" s="46"/>
      <c r="C26" s="46"/>
    </row>
    <row r="27" spans="1:3" ht="100.5" customHeight="1">
      <c r="A27" s="55"/>
      <c r="B27" s="46"/>
      <c r="C27" s="46"/>
    </row>
    <row r="28" spans="1:3">
      <c r="A28" s="28" t="s">
        <v>40</v>
      </c>
      <c r="B28" s="46" t="s">
        <v>8</v>
      </c>
      <c r="C28" s="46"/>
    </row>
    <row r="29" spans="1:3">
      <c r="A29" s="28" t="s">
        <v>41</v>
      </c>
      <c r="B29" s="46">
        <v>70034296</v>
      </c>
      <c r="C29" s="46"/>
    </row>
    <row r="30" spans="1:3">
      <c r="A30" s="28" t="s">
        <v>42</v>
      </c>
      <c r="B30" s="46" t="s">
        <v>43</v>
      </c>
      <c r="C30" s="46"/>
    </row>
    <row r="31" spans="1:3">
      <c r="A31" s="28" t="s">
        <v>44</v>
      </c>
      <c r="B31" s="46" t="s">
        <v>45</v>
      </c>
      <c r="C31" s="46"/>
    </row>
    <row r="32" spans="1:3">
      <c r="A32" s="28" t="s">
        <v>46</v>
      </c>
      <c r="B32" s="56" t="s">
        <v>47</v>
      </c>
      <c r="C32" s="57"/>
    </row>
    <row r="33" spans="1:3">
      <c r="A33" s="5" t="s">
        <v>48</v>
      </c>
      <c r="B33" s="45" t="s">
        <v>49</v>
      </c>
      <c r="C33" s="45"/>
    </row>
    <row r="34" spans="1:3" ht="45">
      <c r="A34" s="5" t="s">
        <v>50</v>
      </c>
      <c r="B34" s="45" t="s">
        <v>51</v>
      </c>
      <c r="C34" s="44"/>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row r="1048576" spans="2:3">
      <c r="B1048576" s="44"/>
      <c r="C1048576" s="44"/>
    </row>
  </sheetData>
  <dataConsolidate/>
  <mergeCells count="34">
    <mergeCell ref="A25:A27"/>
    <mergeCell ref="B6:C6"/>
    <mergeCell ref="B15:C15"/>
    <mergeCell ref="B16:C16"/>
    <mergeCell ref="B10:C10"/>
    <mergeCell ref="B25:C27"/>
    <mergeCell ref="B24:C24"/>
    <mergeCell ref="B23:C23"/>
    <mergeCell ref="B22:C22"/>
    <mergeCell ref="B11:C11"/>
    <mergeCell ref="B12:C12"/>
    <mergeCell ref="B13:C13"/>
    <mergeCell ref="A1:C1"/>
    <mergeCell ref="B20:C20"/>
    <mergeCell ref="B17:C17"/>
    <mergeCell ref="B7:C7"/>
    <mergeCell ref="B18:C18"/>
    <mergeCell ref="B19:C19"/>
    <mergeCell ref="B2:C2"/>
    <mergeCell ref="B3:C3"/>
    <mergeCell ref="B4:C4"/>
    <mergeCell ref="B5:C5"/>
    <mergeCell ref="B8:C8"/>
    <mergeCell ref="B9:C9"/>
    <mergeCell ref="B14:C14"/>
    <mergeCell ref="B21:C21"/>
    <mergeCell ref="B1048576:C1048576"/>
    <mergeCell ref="B28:C28"/>
    <mergeCell ref="B34:C34"/>
    <mergeCell ref="B33:C33"/>
    <mergeCell ref="B31:C31"/>
    <mergeCell ref="B30:C30"/>
    <mergeCell ref="B29:C29"/>
    <mergeCell ref="B32:C32"/>
  </mergeCells>
  <hyperlinks>
    <hyperlink ref="B12" r:id="rId1" xr:uid="{01164B77-9575-1E4E-B923-0EE20AC420C2}"/>
  </hyperlinks>
  <pageMargins left="0.7" right="0.7" top="0.75" bottom="0.75" header="0.3" footer="0.3"/>
  <pageSetup orientation="portrait" r:id="rId2"/>
  <headerFooter>
    <oddHeader>&amp;C&amp;"Calibri"&amp;10&amp;K000000 Internal&amp;1#_x000D_</oddHeader>
  </headerFooter>
  <ignoredErrors>
    <ignoredError sqref="B2"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70" zoomScaleNormal="70" workbookViewId="0">
      <selection activeCell="B2" sqref="B2:C2"/>
    </sheetView>
  </sheetViews>
  <sheetFormatPr defaultColWidth="0" defaultRowHeight="15"/>
  <cols>
    <col min="1" max="1" width="49.85546875" customWidth="1"/>
    <col min="2" max="2" width="31.42578125" customWidth="1"/>
    <col min="3" max="3" width="90.140625" customWidth="1"/>
    <col min="4" max="16384" width="11.42578125" hidden="1"/>
  </cols>
  <sheetData>
    <row r="1" spans="1:3" ht="18.75">
      <c r="A1" s="82" t="s">
        <v>52</v>
      </c>
      <c r="B1" s="82"/>
      <c r="C1" s="82"/>
    </row>
    <row r="2" spans="1:3" ht="15.75" customHeight="1">
      <c r="A2" s="20" t="s">
        <v>53</v>
      </c>
      <c r="B2" s="70" t="s">
        <v>54</v>
      </c>
      <c r="C2" s="71"/>
    </row>
    <row r="3" spans="1:3" s="2" customFormat="1">
      <c r="A3" s="5" t="s">
        <v>1</v>
      </c>
      <c r="B3" s="44" t="str">
        <f>'AUTOS  NOTA 322'!B2:C2</f>
        <v>2023114025</v>
      </c>
      <c r="C3" s="44"/>
    </row>
    <row r="4" spans="1:3" s="2" customFormat="1">
      <c r="A4" s="5" t="s">
        <v>3</v>
      </c>
      <c r="B4" s="44" t="str">
        <f>'AUTOS  NOTA 322'!B3:C3</f>
        <v>SUPERINTENDENCIA FINANCIERA DE COLOMBIA</v>
      </c>
      <c r="C4" s="44"/>
    </row>
    <row r="5" spans="1:3" s="2" customFormat="1">
      <c r="A5" s="5" t="s">
        <v>5</v>
      </c>
      <c r="B5" s="44" t="str">
        <f>'AUTOS  NOTA 322'!B4:C4</f>
        <v>ALLIANZ SEGUROS SA</v>
      </c>
      <c r="C5" s="44"/>
    </row>
    <row r="6" spans="1:3" s="2" customFormat="1">
      <c r="A6" s="5" t="s">
        <v>7</v>
      </c>
      <c r="B6" s="44" t="str">
        <f>'AUTOS  NOTA 322'!B5:C5</f>
        <v>MARIO ARISTIZABAL JARAMILLO</v>
      </c>
      <c r="C6" s="44"/>
    </row>
    <row r="7" spans="1:3" s="2" customFormat="1">
      <c r="A7" s="5" t="s">
        <v>9</v>
      </c>
      <c r="B7" s="44" t="str">
        <f>'AUTOS  NOTA 322'!B6:C6</f>
        <v>DEMANDA DIRECTA</v>
      </c>
      <c r="C7" s="44"/>
    </row>
    <row r="8" spans="1:3" s="2" customFormat="1">
      <c r="A8" s="31" t="s">
        <v>55</v>
      </c>
      <c r="B8" s="44" t="str">
        <f>'AUTOS  NOTA 322'!B7:C8</f>
        <v>NO APLICA</v>
      </c>
      <c r="C8" s="44"/>
    </row>
    <row r="9" spans="1:3">
      <c r="A9" s="20" t="s">
        <v>56</v>
      </c>
      <c r="B9" s="44">
        <v>22831224</v>
      </c>
      <c r="C9" s="44"/>
    </row>
    <row r="10" spans="1:3">
      <c r="A10" s="20" t="s">
        <v>57</v>
      </c>
      <c r="B10" s="44" t="s">
        <v>12</v>
      </c>
      <c r="C10" s="44"/>
    </row>
    <row r="11" spans="1:3">
      <c r="A11" s="20" t="s">
        <v>58</v>
      </c>
      <c r="B11" s="63">
        <v>783150000</v>
      </c>
      <c r="C11" s="64"/>
    </row>
    <row r="12" spans="1:3">
      <c r="A12" s="20" t="s">
        <v>59</v>
      </c>
      <c r="B12" s="72">
        <v>950000</v>
      </c>
      <c r="C12" s="73"/>
    </row>
    <row r="13" spans="1:3">
      <c r="A13" s="20" t="s">
        <v>60</v>
      </c>
      <c r="B13" s="48" t="s">
        <v>61</v>
      </c>
      <c r="C13" s="49"/>
    </row>
    <row r="14" spans="1:3">
      <c r="A14" s="20" t="s">
        <v>62</v>
      </c>
      <c r="B14" s="50" t="s">
        <v>63</v>
      </c>
      <c r="C14" s="44"/>
    </row>
    <row r="15" spans="1:3">
      <c r="A15" s="20" t="s">
        <v>64</v>
      </c>
      <c r="B15" s="44" t="s">
        <v>65</v>
      </c>
      <c r="C15" s="44"/>
    </row>
    <row r="16" spans="1:3">
      <c r="A16" s="20" t="s">
        <v>66</v>
      </c>
      <c r="B16" s="44" t="s">
        <v>65</v>
      </c>
      <c r="C16" s="44"/>
    </row>
    <row r="17" spans="1:3">
      <c r="A17" s="67" t="s">
        <v>67</v>
      </c>
      <c r="B17" s="44" t="s">
        <v>68</v>
      </c>
      <c r="C17" s="44"/>
    </row>
    <row r="18" spans="1:3">
      <c r="A18" s="68"/>
      <c r="B18" s="10" t="s">
        <v>69</v>
      </c>
      <c r="C18" s="10" t="s">
        <v>70</v>
      </c>
    </row>
    <row r="19" spans="1:3">
      <c r="A19" s="68"/>
      <c r="B19" s="6" t="s">
        <v>71</v>
      </c>
      <c r="C19" s="6"/>
    </row>
    <row r="20" spans="1:3">
      <c r="A20" s="68"/>
      <c r="B20" s="6"/>
      <c r="C20" s="6"/>
    </row>
    <row r="21" spans="1:3">
      <c r="A21" s="69"/>
      <c r="B21" s="6"/>
      <c r="C21" s="6"/>
    </row>
    <row r="22" spans="1:3">
      <c r="A22" s="20" t="s">
        <v>72</v>
      </c>
      <c r="B22" s="44"/>
      <c r="C22" s="44"/>
    </row>
    <row r="23" spans="1:3">
      <c r="A23" s="20" t="s">
        <v>73</v>
      </c>
      <c r="B23" s="70"/>
      <c r="C23" s="71"/>
    </row>
    <row r="24" spans="1:3">
      <c r="A24" s="20" t="s">
        <v>74</v>
      </c>
      <c r="B24" s="44" t="s">
        <v>75</v>
      </c>
      <c r="C24" s="44"/>
    </row>
    <row r="25" spans="1:3">
      <c r="A25" s="20" t="s">
        <v>76</v>
      </c>
      <c r="B25" s="44"/>
      <c r="C25" s="44"/>
    </row>
    <row r="26" spans="1:3">
      <c r="A26" s="20" t="s">
        <v>77</v>
      </c>
      <c r="B26" s="44"/>
      <c r="C26" s="44"/>
    </row>
    <row r="27" spans="1:3">
      <c r="A27" s="19" t="s">
        <v>78</v>
      </c>
      <c r="B27" s="44"/>
      <c r="C27" s="44"/>
    </row>
    <row r="28" spans="1:3">
      <c r="A28" s="74" t="s">
        <v>79</v>
      </c>
      <c r="B28" s="74"/>
      <c r="C28" s="74"/>
    </row>
    <row r="29" spans="1:3">
      <c r="A29" s="65" t="s">
        <v>80</v>
      </c>
      <c r="B29" s="66"/>
      <c r="C29" s="11"/>
    </row>
    <row r="30" spans="1:3">
      <c r="A30" s="65" t="s">
        <v>81</v>
      </c>
      <c r="B30" s="66"/>
      <c r="C30" s="11"/>
    </row>
    <row r="31" spans="1:3">
      <c r="A31" s="65" t="s">
        <v>82</v>
      </c>
      <c r="B31" s="66"/>
      <c r="C31" s="12"/>
    </row>
    <row r="32" spans="1:3">
      <c r="A32" s="65" t="s">
        <v>83</v>
      </c>
      <c r="B32" s="66"/>
      <c r="C32" s="11"/>
    </row>
    <row r="33" spans="1:3">
      <c r="A33" s="65" t="s">
        <v>84</v>
      </c>
      <c r="B33" s="66"/>
      <c r="C33" s="11"/>
    </row>
    <row r="34" spans="1:3">
      <c r="A34" s="65" t="s">
        <v>85</v>
      </c>
      <c r="B34" s="66"/>
      <c r="C34" s="13"/>
    </row>
    <row r="35" spans="1:3">
      <c r="A35" s="61" t="s">
        <v>86</v>
      </c>
      <c r="B35" s="62"/>
      <c r="C35" s="14"/>
    </row>
    <row r="36" spans="1:3">
      <c r="A36" s="61" t="s">
        <v>87</v>
      </c>
      <c r="B36" s="62"/>
      <c r="C36" s="15"/>
    </row>
    <row r="37" spans="1:3">
      <c r="A37" s="75" t="s">
        <v>88</v>
      </c>
      <c r="B37" s="76"/>
      <c r="C37" s="15"/>
    </row>
    <row r="38" spans="1:3">
      <c r="A38" s="77"/>
      <c r="B38" s="78"/>
      <c r="C38" s="15"/>
    </row>
    <row r="39" spans="1:3">
      <c r="A39" s="79"/>
      <c r="B39" s="80"/>
      <c r="C39" s="15"/>
    </row>
    <row r="40" spans="1:3">
      <c r="A40" s="81" t="s">
        <v>89</v>
      </c>
      <c r="B40" s="81"/>
      <c r="C40" s="81"/>
    </row>
    <row r="41" spans="1:3">
      <c r="A41" s="17" t="s">
        <v>90</v>
      </c>
      <c r="B41" s="18"/>
      <c r="C41" s="15"/>
    </row>
    <row r="42" spans="1:3">
      <c r="A42" s="61" t="s">
        <v>91</v>
      </c>
      <c r="B42" s="62"/>
      <c r="C42" s="15"/>
    </row>
    <row r="43" spans="1:3">
      <c r="A43" s="61" t="s">
        <v>92</v>
      </c>
      <c r="B43" s="62"/>
      <c r="C43" s="15"/>
    </row>
    <row r="44" spans="1:3">
      <c r="A44" s="17" t="s">
        <v>93</v>
      </c>
      <c r="B44" s="18"/>
      <c r="C44" s="15"/>
    </row>
    <row r="45" spans="1:3">
      <c r="A45" s="17" t="s">
        <v>94</v>
      </c>
      <c r="B45" s="18"/>
      <c r="C45" s="15"/>
    </row>
    <row r="46" spans="1:3">
      <c r="A46" s="61" t="s">
        <v>95</v>
      </c>
      <c r="B46" s="62"/>
      <c r="C46" s="15"/>
    </row>
    <row r="47" spans="1:3">
      <c r="A47" s="17" t="s">
        <v>96</v>
      </c>
      <c r="B47" s="16"/>
      <c r="C47" s="15"/>
    </row>
    <row r="48" spans="1:3">
      <c r="A48" s="61" t="s">
        <v>97</v>
      </c>
      <c r="B48" s="62"/>
      <c r="C48" s="15"/>
    </row>
    <row r="49" spans="1:3">
      <c r="A49" s="61" t="s">
        <v>98</v>
      </c>
      <c r="B49" s="62"/>
      <c r="C49" s="15"/>
    </row>
    <row r="50" spans="1:3">
      <c r="A50" s="61" t="s">
        <v>88</v>
      </c>
      <c r="B50" s="6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B3" sqref="B3:C3"/>
    </sheetView>
  </sheetViews>
  <sheetFormatPr defaultColWidth="0" defaultRowHeight="1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c r="A1" s="82" t="s">
        <v>99</v>
      </c>
      <c r="B1" s="82"/>
      <c r="C1" s="82"/>
    </row>
    <row r="2" spans="1:9" ht="15" customHeight="1">
      <c r="A2" s="35" t="s">
        <v>53</v>
      </c>
      <c r="B2" s="86" t="str">
        <f>'AUTOS NOTA 321'!B2:C2</f>
        <v>SINIESTRO    122241745 LEGIS APJ32102</v>
      </c>
      <c r="C2" s="87"/>
    </row>
    <row r="3" spans="1:9">
      <c r="A3" s="36" t="s">
        <v>1</v>
      </c>
      <c r="B3" s="101" t="str">
        <f>'AUTOS  NOTA 322'!B2:C2</f>
        <v>2023114025</v>
      </c>
      <c r="C3" s="101"/>
    </row>
    <row r="4" spans="1:9">
      <c r="A4" s="36" t="s">
        <v>3</v>
      </c>
      <c r="B4" s="101" t="str">
        <f>'AUTOS  NOTA 322'!B3:C3</f>
        <v>SUPERINTENDENCIA FINANCIERA DE COLOMBIA</v>
      </c>
      <c r="C4" s="101"/>
    </row>
    <row r="5" spans="1:9">
      <c r="A5" s="36" t="s">
        <v>5</v>
      </c>
      <c r="B5" s="101" t="str">
        <f>'AUTOS  NOTA 322'!B4:C4</f>
        <v>ALLIANZ SEGUROS SA</v>
      </c>
      <c r="C5" s="101"/>
    </row>
    <row r="6" spans="1:9" ht="15" customHeight="1">
      <c r="A6" s="36" t="s">
        <v>7</v>
      </c>
      <c r="B6" s="101" t="str">
        <f>'AUTOS  NOTA 322'!B5:C5</f>
        <v>MARIO ARISTIZABAL JARAMILLO</v>
      </c>
      <c r="C6" s="101"/>
    </row>
    <row r="7" spans="1:9">
      <c r="A7" s="36" t="s">
        <v>9</v>
      </c>
      <c r="B7" s="101" t="str">
        <f>'AUTOS  NOTA 322'!B6:C6</f>
        <v>DEMANDA DIRECTA</v>
      </c>
      <c r="C7" s="101"/>
    </row>
    <row r="8" spans="1:9">
      <c r="A8" s="38" t="s">
        <v>55</v>
      </c>
      <c r="B8" s="101" t="str">
        <f>'AUTOS  NOTA 322'!B7:C8</f>
        <v>NO APLICA</v>
      </c>
      <c r="C8" s="101"/>
    </row>
    <row r="9" spans="1:9" ht="30">
      <c r="A9" s="36" t="s">
        <v>100</v>
      </c>
      <c r="B9" s="99">
        <f>SUM(C11,C12,C14,C15,C17)</f>
        <v>0</v>
      </c>
      <c r="C9" s="100"/>
    </row>
    <row r="10" spans="1:9">
      <c r="A10" s="102" t="s">
        <v>101</v>
      </c>
      <c r="B10" s="91" t="s">
        <v>102</v>
      </c>
      <c r="C10" s="92"/>
    </row>
    <row r="11" spans="1:9">
      <c r="A11" s="102"/>
      <c r="B11" s="37" t="s">
        <v>103</v>
      </c>
      <c r="C11" s="32"/>
    </row>
    <row r="12" spans="1:9">
      <c r="A12" s="102"/>
      <c r="B12" s="37" t="s">
        <v>104</v>
      </c>
      <c r="C12" s="32"/>
    </row>
    <row r="13" spans="1:9">
      <c r="A13" s="102"/>
      <c r="B13" s="91"/>
      <c r="C13" s="92"/>
    </row>
    <row r="14" spans="1:9">
      <c r="A14" s="102"/>
      <c r="B14" s="37" t="s">
        <v>105</v>
      </c>
      <c r="C14" s="40"/>
    </row>
    <row r="15" spans="1:9">
      <c r="A15" s="102"/>
      <c r="B15" s="37" t="s">
        <v>106</v>
      </c>
      <c r="C15" s="40"/>
      <c r="E15" t="s">
        <v>107</v>
      </c>
      <c r="F15" s="22">
        <v>0.7</v>
      </c>
    </row>
    <row r="16" spans="1:9">
      <c r="A16" s="102"/>
      <c r="B16" s="91" t="s">
        <v>108</v>
      </c>
      <c r="C16" s="92"/>
      <c r="E16" t="s">
        <v>109</v>
      </c>
      <c r="F16" s="23">
        <v>0.3</v>
      </c>
      <c r="I16" s="25"/>
    </row>
    <row r="17" spans="1:9">
      <c r="A17" s="102"/>
      <c r="B17" s="37"/>
      <c r="C17" s="41"/>
      <c r="F17" s="26"/>
      <c r="I17" s="25"/>
    </row>
    <row r="18" spans="1:9" ht="23.25" customHeight="1">
      <c r="A18" s="39" t="s">
        <v>110</v>
      </c>
      <c r="B18" s="86" t="s">
        <v>107</v>
      </c>
      <c r="C18" s="87"/>
    </row>
    <row r="19" spans="1:9" ht="60">
      <c r="A19" s="36" t="s">
        <v>111</v>
      </c>
      <c r="B19" s="93"/>
      <c r="C19" s="94"/>
    </row>
    <row r="20" spans="1:9" ht="15" customHeight="1">
      <c r="A20" s="21" t="s">
        <v>112</v>
      </c>
      <c r="B20" s="88">
        <f>((C22+C23+C25+C26+C30+C28+C32+C34+C29+C33)-C37)*C36*C38</f>
        <v>0</v>
      </c>
      <c r="C20" s="88"/>
    </row>
    <row r="21" spans="1:9">
      <c r="A21" s="7" t="s">
        <v>113</v>
      </c>
      <c r="B21" s="95" t="s">
        <v>102</v>
      </c>
      <c r="C21" s="96"/>
    </row>
    <row r="22" spans="1:9">
      <c r="A22" s="97"/>
      <c r="B22" s="37" t="s">
        <v>103</v>
      </c>
      <c r="C22" s="32">
        <v>0</v>
      </c>
    </row>
    <row r="23" spans="1:9">
      <c r="A23" s="98"/>
      <c r="B23" s="37" t="s">
        <v>104</v>
      </c>
      <c r="C23" s="32">
        <v>0</v>
      </c>
    </row>
    <row r="24" spans="1:9">
      <c r="A24" s="98"/>
      <c r="B24" s="91" t="s">
        <v>114</v>
      </c>
      <c r="C24" s="92"/>
    </row>
    <row r="25" spans="1:9">
      <c r="A25" s="98"/>
      <c r="B25" s="37" t="s">
        <v>105</v>
      </c>
      <c r="C25" s="32">
        <v>0</v>
      </c>
    </row>
    <row r="26" spans="1:9" ht="29.1" customHeight="1">
      <c r="A26" s="98"/>
      <c r="B26" s="37" t="s">
        <v>115</v>
      </c>
      <c r="C26" s="32">
        <v>0</v>
      </c>
    </row>
    <row r="27" spans="1:9">
      <c r="A27" s="98"/>
      <c r="B27" s="91" t="s">
        <v>116</v>
      </c>
      <c r="C27" s="92"/>
    </row>
    <row r="28" spans="1:9">
      <c r="A28" s="98"/>
      <c r="B28" s="37" t="s">
        <v>117</v>
      </c>
      <c r="C28" s="32">
        <v>0</v>
      </c>
    </row>
    <row r="29" spans="1:9">
      <c r="A29" s="98"/>
      <c r="B29" s="37" t="s">
        <v>103</v>
      </c>
      <c r="C29" s="32">
        <v>0</v>
      </c>
    </row>
    <row r="30" spans="1:9">
      <c r="A30" s="98"/>
      <c r="B30" s="37" t="s">
        <v>104</v>
      </c>
      <c r="C30" s="32">
        <v>0</v>
      </c>
    </row>
    <row r="31" spans="1:9">
      <c r="A31" s="98"/>
      <c r="B31" s="91" t="s">
        <v>118</v>
      </c>
      <c r="C31" s="92"/>
    </row>
    <row r="32" spans="1:9">
      <c r="A32" s="98"/>
      <c r="B32" s="37"/>
      <c r="C32" s="32"/>
    </row>
    <row r="33" spans="1:3">
      <c r="A33" s="98"/>
      <c r="B33" s="37" t="s">
        <v>103</v>
      </c>
      <c r="C33" s="32">
        <v>0</v>
      </c>
    </row>
    <row r="34" spans="1:3">
      <c r="A34" s="98"/>
      <c r="B34" s="37" t="s">
        <v>104</v>
      </c>
      <c r="C34" s="32">
        <v>0</v>
      </c>
    </row>
    <row r="35" spans="1:3">
      <c r="A35" s="98"/>
      <c r="B35" s="91" t="s">
        <v>119</v>
      </c>
      <c r="C35" s="92"/>
    </row>
    <row r="36" spans="1:3">
      <c r="A36" s="98"/>
      <c r="B36" s="37" t="s">
        <v>120</v>
      </c>
      <c r="C36" s="33">
        <v>1</v>
      </c>
    </row>
    <row r="37" spans="1:3">
      <c r="A37" s="98"/>
      <c r="B37" s="37" t="s">
        <v>59</v>
      </c>
      <c r="C37" s="34">
        <v>0</v>
      </c>
    </row>
    <row r="38" spans="1:3">
      <c r="A38" s="98"/>
      <c r="B38" s="37" t="s">
        <v>121</v>
      </c>
      <c r="C38" s="33">
        <v>1</v>
      </c>
    </row>
    <row r="39" spans="1:3">
      <c r="A39" s="24" t="s">
        <v>122</v>
      </c>
      <c r="B39" s="88">
        <f>IFERROR(B20*(VLOOKUP(B18,E15:F17,2,0)),16666)</f>
        <v>0</v>
      </c>
      <c r="C39" s="88"/>
    </row>
    <row r="40" spans="1:3" ht="93" customHeight="1">
      <c r="A40" s="36" t="s">
        <v>123</v>
      </c>
      <c r="B40" s="89"/>
      <c r="C40" s="90"/>
    </row>
    <row r="41" spans="1:3" ht="211.5" customHeight="1">
      <c r="A41" s="36" t="s">
        <v>124</v>
      </c>
      <c r="B41" s="84"/>
      <c r="C41" s="85"/>
    </row>
    <row r="42" spans="1:3" ht="26.1" customHeight="1">
      <c r="A42" s="43" t="s">
        <v>125</v>
      </c>
      <c r="B42" s="43"/>
      <c r="C42" s="43"/>
    </row>
    <row r="43" spans="1:3">
      <c r="A43" s="42" t="s">
        <v>126</v>
      </c>
      <c r="B43" s="83"/>
      <c r="C43" s="83"/>
    </row>
    <row r="44" spans="1:3" ht="41.1" customHeight="1">
      <c r="A44" s="42" t="s">
        <v>127</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defaultColWidth="0" defaultRowHeight="15"/>
  <cols>
    <col min="1" max="1" width="37" customWidth="1"/>
    <col min="2" max="2" width="11.42578125" customWidth="1"/>
    <col min="3" max="3" width="94.42578125" customWidth="1"/>
    <col min="4" max="16384" width="11.42578125" hidden="1"/>
  </cols>
  <sheetData>
    <row r="1" spans="1:3" ht="18.75">
      <c r="A1" s="82" t="s">
        <v>128</v>
      </c>
      <c r="B1" s="82"/>
      <c r="C1" s="82"/>
    </row>
    <row r="2" spans="1:3">
      <c r="A2" s="20" t="s">
        <v>53</v>
      </c>
      <c r="B2" s="70" t="str">
        <f>'AUTOS NOTA 324'!B2:C2</f>
        <v>SINIESTRO    122241745 LEGIS APJ32102</v>
      </c>
      <c r="C2" s="71"/>
    </row>
    <row r="3" spans="1:3">
      <c r="A3" s="5" t="s">
        <v>1</v>
      </c>
      <c r="B3" s="44" t="str">
        <f>'AUTOS  NOTA 322'!B2:C2</f>
        <v>2023114025</v>
      </c>
      <c r="C3" s="44"/>
    </row>
    <row r="4" spans="1:3">
      <c r="A4" s="5" t="s">
        <v>3</v>
      </c>
      <c r="B4" s="44" t="str">
        <f>'AUTOS  NOTA 322'!B3:C3</f>
        <v>SUPERINTENDENCIA FINANCIERA DE COLOMBIA</v>
      </c>
      <c r="C4" s="44"/>
    </row>
    <row r="5" spans="1:3">
      <c r="A5" s="5" t="s">
        <v>5</v>
      </c>
      <c r="B5" s="44" t="str">
        <f>'AUTOS  NOTA 322'!B4:C4</f>
        <v>ALLIANZ SEGUROS SA</v>
      </c>
      <c r="C5" s="44"/>
    </row>
    <row r="6" spans="1:3" ht="15" customHeight="1">
      <c r="A6" s="5" t="s">
        <v>7</v>
      </c>
      <c r="B6" s="44" t="str">
        <f>'AUTOS  NOTA 322'!B5:C5</f>
        <v>MARIO ARISTIZABAL JARAMILLO</v>
      </c>
      <c r="C6" s="44"/>
    </row>
    <row r="7" spans="1:3" ht="15" customHeight="1">
      <c r="A7" s="5" t="s">
        <v>9</v>
      </c>
      <c r="B7" s="44" t="str">
        <f>'AUTOS  NOTA 322'!B6:C6</f>
        <v>DEMANDA DIRECTA</v>
      </c>
      <c r="C7" s="44"/>
    </row>
    <row r="8" spans="1:3" ht="15" customHeight="1">
      <c r="A8" s="31" t="s">
        <v>55</v>
      </c>
      <c r="B8" s="44" t="str">
        <f>'AUTOS  NOTA 322'!B7:C8</f>
        <v>NO APLICA</v>
      </c>
      <c r="C8" s="44"/>
    </row>
    <row r="9" spans="1:3" ht="18.95" customHeight="1">
      <c r="A9" s="5" t="s">
        <v>129</v>
      </c>
      <c r="B9" s="44"/>
      <c r="C9" s="44"/>
    </row>
    <row r="10" spans="1:3">
      <c r="A10" s="7" t="s">
        <v>113</v>
      </c>
      <c r="B10" s="105">
        <f>'AUTOS NOTA 324'!B20:C20</f>
        <v>0</v>
      </c>
      <c r="C10" s="105"/>
    </row>
    <row r="11" spans="1:3">
      <c r="A11" s="7" t="s">
        <v>130</v>
      </c>
      <c r="B11" s="106">
        <f>'AUTOS NOTA 324'!B39:C39</f>
        <v>0</v>
      </c>
      <c r="C11" s="44"/>
    </row>
    <row r="12" spans="1:3" ht="30">
      <c r="A12" s="7" t="s">
        <v>131</v>
      </c>
      <c r="B12" s="103"/>
      <c r="C12" s="104"/>
    </row>
    <row r="13" spans="1:3" ht="45">
      <c r="A13" s="5" t="s">
        <v>132</v>
      </c>
      <c r="B13" s="44"/>
      <c r="C13" s="44"/>
    </row>
    <row r="14" spans="1:3" ht="45">
      <c r="A14" s="5" t="s">
        <v>133</v>
      </c>
      <c r="B14" s="44"/>
      <c r="C14" s="44"/>
    </row>
    <row r="15" spans="1:3">
      <c r="A15" s="5" t="s">
        <v>134</v>
      </c>
      <c r="B15" s="6"/>
      <c r="C15" s="6"/>
    </row>
    <row r="16" spans="1:3">
      <c r="A16" s="7" t="s">
        <v>135</v>
      </c>
      <c r="B16" s="44"/>
      <c r="C16" s="44"/>
    </row>
    <row r="17" spans="1:3">
      <c r="A17" s="6" t="s">
        <v>136</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defaultColWidth="11.42578125" defaultRowHeight="15"/>
  <cols>
    <col min="4" max="4" width="20.140625" bestFit="1" customWidth="1"/>
    <col min="5" max="5" width="42.85546875" bestFit="1" customWidth="1"/>
    <col min="12" max="12" width="30.42578125" customWidth="1"/>
    <col min="13" max="13" width="16" customWidth="1"/>
  </cols>
  <sheetData>
    <row r="1" spans="1:15">
      <c r="A1" s="9" t="s">
        <v>60</v>
      </c>
      <c r="B1" t="s">
        <v>65</v>
      </c>
      <c r="C1" s="9" t="s">
        <v>67</v>
      </c>
      <c r="D1" s="9" t="s">
        <v>137</v>
      </c>
      <c r="E1" s="3" t="s">
        <v>74</v>
      </c>
      <c r="F1" s="2" t="s">
        <v>107</v>
      </c>
      <c r="G1" s="4">
        <v>0</v>
      </c>
      <c r="H1" t="s">
        <v>26</v>
      </c>
      <c r="I1" t="s">
        <v>138</v>
      </c>
      <c r="K1" t="s">
        <v>139</v>
      </c>
      <c r="L1" s="30" t="s">
        <v>140</v>
      </c>
      <c r="M1" t="s">
        <v>61</v>
      </c>
      <c r="N1" t="s">
        <v>107</v>
      </c>
      <c r="O1" t="s">
        <v>141</v>
      </c>
    </row>
    <row r="2" spans="1:15">
      <c r="A2" t="s">
        <v>61</v>
      </c>
      <c r="B2" t="s">
        <v>142</v>
      </c>
      <c r="C2" t="s">
        <v>143</v>
      </c>
      <c r="D2" s="2" t="s">
        <v>144</v>
      </c>
      <c r="E2" s="1" t="s">
        <v>75</v>
      </c>
      <c r="F2" s="2" t="s">
        <v>145</v>
      </c>
      <c r="G2" s="4">
        <v>0.7</v>
      </c>
      <c r="H2" t="s">
        <v>146</v>
      </c>
      <c r="I2" t="s">
        <v>147</v>
      </c>
      <c r="K2" t="s">
        <v>10</v>
      </c>
      <c r="L2" s="30" t="s">
        <v>148</v>
      </c>
      <c r="M2" t="s">
        <v>149</v>
      </c>
      <c r="N2" t="s">
        <v>109</v>
      </c>
      <c r="O2" t="s">
        <v>142</v>
      </c>
    </row>
    <row r="3" spans="1:15">
      <c r="A3" t="s">
        <v>149</v>
      </c>
      <c r="C3" t="s">
        <v>150</v>
      </c>
      <c r="D3" s="2" t="s">
        <v>151</v>
      </c>
      <c r="E3" s="1" t="s">
        <v>152</v>
      </c>
      <c r="F3" s="2" t="s">
        <v>109</v>
      </c>
      <c r="G3" s="4">
        <v>0.3</v>
      </c>
      <c r="H3" t="s">
        <v>153</v>
      </c>
      <c r="I3" t="s">
        <v>154</v>
      </c>
      <c r="L3" s="30" t="s">
        <v>155</v>
      </c>
      <c r="M3" t="s">
        <v>156</v>
      </c>
      <c r="N3" t="s">
        <v>145</v>
      </c>
    </row>
    <row r="4" spans="1:15">
      <c r="A4" t="s">
        <v>156</v>
      </c>
      <c r="C4" t="s">
        <v>68</v>
      </c>
      <c r="E4" s="1" t="s">
        <v>157</v>
      </c>
      <c r="H4" t="s">
        <v>158</v>
      </c>
      <c r="I4" t="s">
        <v>159</v>
      </c>
      <c r="L4" t="s">
        <v>160</v>
      </c>
    </row>
    <row r="5" spans="1:15">
      <c r="A5" t="s">
        <v>161</v>
      </c>
      <c r="E5" s="1" t="s">
        <v>162</v>
      </c>
      <c r="H5" t="s">
        <v>163</v>
      </c>
      <c r="I5" t="s">
        <v>164</v>
      </c>
      <c r="L5" s="30" t="s">
        <v>165</v>
      </c>
    </row>
    <row r="6" spans="1:15">
      <c r="E6" s="1" t="s">
        <v>166</v>
      </c>
      <c r="I6" t="s">
        <v>167</v>
      </c>
      <c r="L6" s="30" t="s">
        <v>168</v>
      </c>
    </row>
    <row r="7" spans="1:15">
      <c r="E7" s="1" t="s">
        <v>169</v>
      </c>
      <c r="I7" t="s">
        <v>170</v>
      </c>
      <c r="L7" s="30" t="s">
        <v>171</v>
      </c>
    </row>
    <row r="8" spans="1:15">
      <c r="E8" s="1" t="s">
        <v>172</v>
      </c>
      <c r="L8" s="30" t="s">
        <v>116</v>
      </c>
    </row>
    <row r="9" spans="1:15">
      <c r="L9" s="30" t="s">
        <v>12</v>
      </c>
    </row>
    <row r="10" spans="1:15">
      <c r="L10" s="30" t="s">
        <v>173</v>
      </c>
    </row>
    <row r="11" spans="1:15">
      <c r="L11" s="30" t="s">
        <v>174</v>
      </c>
    </row>
    <row r="12" spans="1:15">
      <c r="L12" s="30" t="s">
        <v>175</v>
      </c>
    </row>
    <row r="13" spans="1:15">
      <c r="L13" s="30" t="s">
        <v>14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F74B63-F599-4252-80C4-644A29E542F7}"/>
</file>

<file path=customXml/itemProps2.xml><?xml version="1.0" encoding="utf-8"?>
<ds:datastoreItem xmlns:ds="http://schemas.openxmlformats.org/officeDocument/2006/customXml" ds:itemID="{DA12D23E-0C76-4638-9FC8-6D31BCCAFAB6}"/>
</file>

<file path=customXml/itemProps3.xml><?xml version="1.0" encoding="utf-8"?>
<ds:datastoreItem xmlns:ds="http://schemas.openxmlformats.org/officeDocument/2006/customXml" ds:itemID="{23ED4B5E-06A9-4E0B-BC66-D32CA995BA3E}"/>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2023-11-10T21:21:43Z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