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codeName="ThisWorkbook"/>
  <mc:AlternateContent xmlns:mc="http://schemas.openxmlformats.org/markup-compatibility/2006">
    <mc:Choice Requires="x15">
      <x15ac:absPath xmlns:x15ac="http://schemas.microsoft.com/office/spreadsheetml/2010/11/ac" url="/Users/brendadiaz/Downloads/"/>
    </mc:Choice>
  </mc:AlternateContent>
  <xr:revisionPtr revIDLastSave="0" documentId="13_ncr:1_{39E4966C-375E-E24A-865E-FB60D6F0E8A0}" xr6:coauthVersionLast="47" xr6:coauthVersionMax="47" xr10:uidLastSave="{00000000-0000-0000-0000-000000000000}"/>
  <bookViews>
    <workbookView xWindow="0" yWindow="500" windowWidth="28800" windowHeight="16420" firstSheet="1"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7" l="1"/>
  <c r="B8" i="7"/>
  <c r="B20" i="8"/>
  <c r="B39" i="8" s="1"/>
  <c r="B10" i="9" l="1"/>
  <c r="B2" i="8" l="1"/>
  <c r="B2" i="9" s="1"/>
  <c r="B8" i="9" l="1"/>
  <c r="B7" i="9"/>
  <c r="B6" i="9"/>
  <c r="B5" i="9"/>
  <c r="B4" i="9"/>
  <c r="B3" i="9"/>
  <c r="B8" i="8"/>
  <c r="B7" i="8"/>
  <c r="B6" i="8"/>
  <c r="B5" i="8"/>
  <c r="B4" i="8"/>
  <c r="B3" i="8"/>
  <c r="B4" i="7" l="1"/>
  <c r="B5" i="7"/>
  <c r="B6" i="7"/>
  <c r="B7" i="7"/>
  <c r="B9" i="8"/>
  <c r="B11" i="9" l="1"/>
</calcChain>
</file>

<file path=xl/sharedStrings.xml><?xml version="1.0" encoding="utf-8"?>
<sst xmlns="http://schemas.openxmlformats.org/spreadsheetml/2006/main" count="241" uniqueCount="181">
  <si>
    <t>SOLICITUD DE ANTECEDENTES -ABOGADO EXTERNO-</t>
  </si>
  <si>
    <t>Radicado(23 digitos)</t>
  </si>
  <si>
    <t>2023114025</t>
  </si>
  <si>
    <t>Juzgado</t>
  </si>
  <si>
    <t>SUPERINTENDENCIA FINANCIERA DE COLOMBIA</t>
  </si>
  <si>
    <t>Demandado</t>
  </si>
  <si>
    <t>ALLIANZ SEGUROS SA</t>
  </si>
  <si>
    <t xml:space="preserve">Demandante </t>
  </si>
  <si>
    <t>MARIO ARISTIZABAL JARAMILLO</t>
  </si>
  <si>
    <t>Tipo de vinculacion compañía</t>
  </si>
  <si>
    <t>DEMANDA DIRECTA</t>
  </si>
  <si>
    <t xml:space="preserve">Tipo de perjucio </t>
  </si>
  <si>
    <t>PERDIDA PARCIAL DAÑOS</t>
  </si>
  <si>
    <t>INTERVINIENTE -Nombre de lesionado o muerto (s) del proceso</t>
  </si>
  <si>
    <t>NO APLICA</t>
  </si>
  <si>
    <t xml:space="preserve">Numero de identificacion </t>
  </si>
  <si>
    <t xml:space="preserve">Domicilio </t>
  </si>
  <si>
    <t>CRA 36b #1 OESTE 75 APT 404 CALI</t>
  </si>
  <si>
    <t xml:space="preserve">Telefono </t>
  </si>
  <si>
    <t>Correo electronico</t>
  </si>
  <si>
    <t>mauricionarvaez89@gmail.com</t>
  </si>
  <si>
    <t xml:space="preserve">Estado Civil </t>
  </si>
  <si>
    <t>NO RELACIONA</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</si>
  <si>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</si>
  <si>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</si>
  <si>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</si>
  <si>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</si>
  <si>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</si>
  <si>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</si>
  <si>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</si>
  <si>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</si>
  <si>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PROPIETARIO DE VEHÍCULO</t>
  </si>
  <si>
    <t>Fecha de los hechos</t>
  </si>
  <si>
    <t>01 DE FEBRERO DE 2022</t>
  </si>
  <si>
    <t>Fecha de solicitud audiencia prejudicial</t>
  </si>
  <si>
    <t>NO SE SOLICITÓ AUDIENCIA (FECHA DE RECLAMACIÓN: 01 DE FEBRERO DE 2022)</t>
  </si>
  <si>
    <t>Fecha de audiencia prejudicial</t>
  </si>
  <si>
    <t>NO SE CELEBRÓ AUDIENCIA DE CONCILIACIÓN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</si>
  <si>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</si>
  <si>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día 01 de febrero de 2022 el señor Mario Aristizabal se encontraba transitando en el vehículo cuando este se detuvo de forma repentina y llama a la aseguradora para avisar del siniestro y solicitar una grúa
2. El día 2 de febrero de 2022 se comunica nuevamente con la compañía y le indican que el daño del vehículo está relacionada con una falla mecánica
3. En el mes de marzo de 2022 el señor Mario Aristizabal decide trasladar el auto a un taller para que el mismo sea arreglado y presenta las facturas ante la aseguradora para que le reembolsen los gastos incurridos en la reparación
4. El día 21 de febrero de 2023 la Compañía responde no accediendo al pago por cuanto el daño fue culpa del asegurado
5. El día 6 de junio de 2023 el asegurado presenta petición solicitando que se efectúe el pago o que se argumente la objeción
6. El día 16 de junio de 2023 la Compañía ratifica la objeción e indica que el daño que presenta el motor es consecuencia de no detener el vehículo inmediatamente ha ocurrido el accidente (golpe inferior); ocasionando la pérdida del fluido, generando daños internos por falta de lubricación</t>
  </si>
  <si>
    <t>Asegurado</t>
  </si>
  <si>
    <t>Nit Asegurado</t>
  </si>
  <si>
    <t>Placa vehículo asegurado (si aplica)</t>
  </si>
  <si>
    <t>HPS989</t>
  </si>
  <si>
    <t>No. Póliza vinculada</t>
  </si>
  <si>
    <t>022831224 / 0</t>
  </si>
  <si>
    <t>Fecha de asignación</t>
  </si>
  <si>
    <t>30 DE OCTUBRE DE 2023</t>
  </si>
  <si>
    <t>Fecha de notificación</t>
  </si>
  <si>
    <t>01 DE NOVIEMBRE DE 2023</t>
  </si>
  <si>
    <r>
      <t xml:space="preserve">Fecha de contestacion 
*Recomendación: </t>
    </r>
    <r>
      <rPr>
        <sz val="11"/>
        <color theme="1"/>
        <rFont val="Calibri"/>
        <family val="2"/>
        <scheme val="minor"/>
      </rPr>
      <t>Fecha máxima para contestar la demanda acorde a lo estiúlado en la norma.</t>
    </r>
  </si>
  <si>
    <t>15 DE NOVIEMBRE DE 2023</t>
  </si>
  <si>
    <t>REMISION DE ANTECEDENTES - ABOGADO INTERNO-</t>
  </si>
  <si>
    <t>SINIESTRO - APLICATIVO</t>
  </si>
  <si>
    <t>SINIESTRO    122241745 LEGIS APJ32102</t>
  </si>
  <si>
    <t>INTERVINIENTE</t>
  </si>
  <si>
    <t>PÓLIZA</t>
  </si>
  <si>
    <t>AMPARO A AFECTAR</t>
  </si>
  <si>
    <t>VALOR ASEGURADO</t>
  </si>
  <si>
    <t>DEDUCIBLE</t>
  </si>
  <si>
    <t>MODALIDAD</t>
  </si>
  <si>
    <t>OCURRENCIA</t>
  </si>
  <si>
    <t xml:space="preserve">VIGENCIA </t>
  </si>
  <si>
    <t xml:space="preserve"> 29/01/2022 hasta las 24:00 horas del 28/01/2023</t>
  </si>
  <si>
    <t xml:space="preserve">SINIESTRO DENTRO DE LA VIGENCIA? </t>
  </si>
  <si>
    <t>SI</t>
  </si>
  <si>
    <t>CARTERA A DÍA</t>
  </si>
  <si>
    <t>COASEGURO</t>
  </si>
  <si>
    <t>PROPIO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</si>
  <si>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</si>
  <si>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</si>
  <si>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</si>
  <si>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</si>
  <si>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</si>
  <si>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</si>
  <si>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</si>
  <si>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</si>
  <si>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</si>
  <si>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</si>
  <si>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</si>
  <si>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</si>
  <si>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</si>
  <si>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</si>
  <si>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</si>
  <si>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</si>
  <si>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</si>
  <si>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</si>
  <si>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</si>
  <si>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</si>
  <si>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</si>
  <si>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</si>
  <si>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</si>
  <si>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</si>
  <si>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</si>
  <si>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</si>
  <si>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</si>
  <si>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</si>
  <si>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</si>
  <si>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</si>
  <si>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</si>
  <si>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</si>
  <si>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</si>
  <si>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</si>
  <si>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</si>
  <si>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</si>
  <si>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</si>
  <si>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</si>
  <si>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</si>
  <si>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</si>
  <si>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</si>
  <si>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</si>
  <si>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</si>
  <si>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</si>
  <si>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</si>
  <si>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</si>
  <si>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</si>
  <si>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</si>
  <si>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</si>
  <si>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</si>
  <si>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</si>
  <si>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</si>
  <si>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</si>
  <si>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</si>
  <si>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</si>
  <si>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</si>
  <si>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</si>
  <si>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</si>
  <si>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</si>
  <si>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</si>
  <si>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</si>
  <si>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</si>
  <si>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</si>
  <si>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</si>
  <si>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</si>
  <si>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</si>
  <si>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</si>
  <si>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</si>
  <si>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</si>
  <si>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</si>
  <si>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</si>
  <si>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</si>
  <si>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</si>
  <si>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</si>
  <si>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</si>
  <si>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</si>
  <si>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</si>
  <si>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</si>
  <si>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</si>
  <si>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</si>
  <si>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</si>
  <si>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</si>
  <si>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</si>
  <si>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</si>
  <si>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</si>
  <si>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</si>
  <si>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RCE HOMICIDIO-LESION</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</si>
  <si>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</si>
  <si>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</si>
  <si>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</si>
  <si>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</si>
  <si>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</si>
  <si>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</si>
  <si>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</si>
  <si>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</si>
  <si>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</si>
  <si>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</si>
  <si>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</si>
  <si>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</si>
  <si>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</si>
  <si>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</si>
  <si>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</si>
  <si>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</si>
  <si>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</si>
  <si>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PÉRDIDA PARCIAL HURTO</t>
  </si>
  <si>
    <t>PÉRDIDA TOTAL DAÑOS</t>
  </si>
  <si>
    <t>SUSTRACCIÓN TOTAL</t>
  </si>
  <si>
    <t>Intereses moratorios</t>
  </si>
  <si>
    <t>1. FALTA DE COBERTURA MATERIAL POR TRATARSE DE RIESGOS EXPRESAMENTE EXCLUIDOS EN LA PÓLIZA AUTOS LIVIANOS No. 022831224 / 0
2. INEXISTENCIA DE OBLIGACIÓN DE INDEMNIZAR POR EL INCUMPLIMIENTO DE CARGAS DEL ARTÍCULO 1077 DEL CÓDIGO DE COMERCIO. 
3. INEXISTENCIA DE RESPONSABILIDAD A CARGO DEL ASEGURADO POR LA FALTA DE ACREDITACIÓN DEL NEXO CAUSAL ENTRE LA FALLA MECÁNICA DEL VEHÍCULO 
4. IMPROCEDENCIA DEL RECONOCIMIENTO DEL DAÑO EMERGENTE
5. PRESCRIPCIÓN Y/O CADUCIDAD DE LA ACCIÓN DE PROTECCIÓN AL CONSUMIDOR: APLICACIÓN DEL ARTÍCULO 58 NUMERAL 3 DE LA LEY 1480 DE 2011
6. CARÁCTER MERAMENTE INDEMNIZATORIO QUE REVISTEN LOS CONTRATOS DE SEGUROS.
7. EL CONTRATO ES LEY PARA LAS PARTES
8. EN CUALQUIER CASO, DE NINGUNA FORMA SE PODRÁ EXCEDER EL LÍMITE DEL VALOR ASEGURADO
9. LÍMITES MÁXIMOS DE RESPONSABILIDAD DEL ASEGURADOR EN LO ATINENTE AL DEDUCIBLE EN LA PÓLIZA AUTOS LIVIANOS No. 022831224 / 0
10. DISPONIBILIDAD DEL VALOR ASEGURADO
11. GENÉRICA O INNOMINADA Y OTRAS.</t>
  </si>
  <si>
    <t>Daño emergente</t>
  </si>
  <si>
    <t>La liquidación objetiva de las pretensiones es de $14.142.167, teniendo en cuenta lo siguiente:
1. Daño emergente por reparación del vehículo de placa HSP 989: Sobre esta pretensión, debe enunciarse que a través de las facturas y cotizaciones, cuyas reparaciones tienen armonía con los daños ocasionados como consecuencia de la omisión de detener la marcha ante el golpe del día 30 de enero de 2022, el monto de $12.848.408 se encuentra acreditado, por lo que será este el monto a reconocer por este perjuicio.
2. Daño emergente por los gastos legales: Frente al particular, se pone de presente que no se reconoce ningún rubro por tratarse de pretensiones infundadas, sin soporte probatorio por medio del cual se pueda soportar su valor cierto. De manera particular se enuncia como al expediente, no se allegaron los contratos de prestación de servicio o demás documentos a través de los cuales se pueda soportar la celebración de este tipo de de negocio. 
3. Intereses moratorios: Se reconocerá la suma de $2.243.759  por concepto de intereses moratorios. Lo anterior teniendo como fecha inicial el día 21 de abril de 2023, es decir, un mes después de la presentación de la reclamación, y hoy, 12 de noviembre de 2023. La suma sobre la cual se liquidan estos intereses moratorios es el valor de la reparación del vehículo que se soporta en las cotizaciones y facturas que presentó el demandante. En este punto resulta necesario aclarar que aunque este concepto no fue solicitado en las pretensiones, podrá ser reconocido en virtud de las facultades extra y ultra petita que la ley le otorgó a la Superintendencia Financiera de Colombia.
3. Deducible: Se descontará la suma de $950.000, toda vez que, en la carátula de la póliza se establece como deducible el valor en mención por la cobertura de Daños de Menor Cuantía</t>
  </si>
  <si>
    <t>La contingencia en este caso se califica como PROBABLE toda vez que la póliza de Autos Clónicos- Livianos Particulares No. 022831224 / 0 presta cobertura temporal y material. Adicionalmente no hay prueba de la configuración de la exclusión alegada en la objeción.
Lo primero que debe tomarse en consideración es que la póliza de Autos Clónicos- Livianos Particulares No. 022831224 / 0, cuyo asegurado es el señor Mario Aristizábal Jaramillo presta cobertura temporal y material de conformidad con los hechos y pretensiones expuestas en el líbelo de la demanda. Frente a la cobertura temporal, debe señalarse que, la ocurrencia del siniestro tuvo lugar el día 1 de febrero de 2022, es decir, ocurrió dentro de la vigencia de la póliza comprendida desde el día 29 de enero de 2022 hasta el día 28 de enero de 2023 y frente a la cobertura material, se debe precisar que dentro de la carátula de la póliza se encuentran amparados lo daños de menor cuantía, amparo que se pretende afectar.
Por otro lado, frente a la obligación indemnizatoria de la compañía, debe decirse que la exclusión que dio lugar a la objeción relativa a "haberse puesto en marcha o haber continuado la marcha después de ocurrido el accidente" no se encuentra soportada con ninguna prueba más allá de lo enunciado por el asegurado en su reclamación. Es decir, que aunque el asegurado manifestó en la reclamación que el vehículo sufrió un golpe el 30 de enero de 2022 y no se detuvo, si no que continuó hasta estacionarlo, lo cierto es que no hay prueba que acredite que de ese golpe se derivó la falla del día 1 de febrero de 2022, pues el vehículo nunca fue inspeccionado físicamente. Adicionalmente, debe advertirse que aunque fuera posible acreditar que las causas del daño al vehículo asegurado se propiciaron por haber puesto en marcha el automotor después de una primera colisión ocurrida el día 30 de enero de 2022, lo cual se encuentra excluido de cobertura, lo cierto es que la exclusión de la póliza no está consignada a partir de la primera página de la misma como lo exige el art. 44 de la ley 45 de 1990 y el art. 184 del Estatuto Orgánico del Sistema Financiero. Lo que causaría una eventual ineficacia de la estipulación que puede ser declarada por el Despacho.
Todo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</si>
</sst>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Red]\-&quot;$&quot;\ #,##0"/>
    <numFmt numFmtId="165" formatCode="_-&quot;$&quot;\ * #,##0_-;\-&quot;$&quot;\ * #,##0_-;_-&quot;$&quot;\ * &quot;-&quot;_-;_-@_-"/>
    <numFmt numFmtId="166" formatCode="_-&quot;$&quot;\ * #,##0.00_-;\-&quot;$&quot;\ * #,##0.0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166" fontId="1" fillId="0" borderId="0" applyFon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7" borderId="1" xfId="0" applyFont="1" applyFill="1" applyBorder="1" applyAlignment="1">
      <alignment horizontal="justify" vertical="top" wrapText="1"/>
    </xf>
    <xf numFmtId="0" fontId="0" fillId="0" borderId="1" xfId="0" applyBorder="1" applyAlignment="1">
      <alignment horizontal="justify" vertical="top"/>
    </xf>
    <xf numFmtId="0" fontId="0" fillId="0" borderId="1" xfId="0"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4" applyNumberFormat="1" applyFont="1" applyBorder="1" applyAlignment="1">
      <alignment horizontal="center" vertical="top"/>
    </xf>
    <xf numFmtId="0" fontId="0" fillId="0" borderId="3" xfId="4" applyNumberFormat="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1" applyNumberFormat="1" applyFont="1" applyBorder="1" applyAlignment="1">
      <alignment horizontal="center" vertical="top"/>
    </xf>
    <xf numFmtId="0" fontId="0" fillId="0" borderId="3" xfId="1" applyNumberFormat="1"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ha2-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uricionarvaez89@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1048576"/>
  <sheetViews>
    <sheetView topLeftCell="A23" zoomScaleNormal="100" workbookViewId="0">
      <selection activeCell="B34" sqref="B34:C34"/>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51" t="s">
        <v>0</v>
      </c>
      <c r="B1" s="51"/>
      <c r="C1" s="51"/>
    </row>
    <row r="2" spans="1:3" ht="16" x14ac:dyDescent="0.2">
      <c r="A2" s="5" t="s">
        <v>1</v>
      </c>
      <c r="B2" s="56" t="s">
        <v>2</v>
      </c>
      <c r="C2" s="57"/>
    </row>
    <row r="3" spans="1:3" ht="16" x14ac:dyDescent="0.2">
      <c r="A3" s="5" t="s">
        <v>3</v>
      </c>
      <c r="B3" s="52" t="s">
        <v>4</v>
      </c>
      <c r="C3" s="53"/>
    </row>
    <row r="4" spans="1:3" ht="16" x14ac:dyDescent="0.2">
      <c r="A4" s="5" t="s">
        <v>5</v>
      </c>
      <c r="B4" s="52" t="s">
        <v>6</v>
      </c>
      <c r="C4" s="53"/>
    </row>
    <row r="5" spans="1:3" ht="31.5" customHeight="1" x14ac:dyDescent="0.2">
      <c r="A5" s="5" t="s">
        <v>7</v>
      </c>
      <c r="B5" s="52" t="s">
        <v>8</v>
      </c>
      <c r="C5" s="53"/>
    </row>
    <row r="6" spans="1:3" ht="16" x14ac:dyDescent="0.2">
      <c r="A6" s="5" t="s">
        <v>9</v>
      </c>
      <c r="B6" s="45" t="s">
        <v>10</v>
      </c>
      <c r="C6" s="45"/>
    </row>
    <row r="7" spans="1:3" ht="16" x14ac:dyDescent="0.2">
      <c r="A7" s="27" t="s">
        <v>11</v>
      </c>
      <c r="B7" s="52" t="s">
        <v>12</v>
      </c>
      <c r="C7" s="53"/>
    </row>
    <row r="8" spans="1:3" ht="23" customHeight="1" x14ac:dyDescent="0.2">
      <c r="A8" s="28" t="s">
        <v>13</v>
      </c>
      <c r="B8" s="45" t="s">
        <v>14</v>
      </c>
      <c r="C8" s="45"/>
    </row>
    <row r="9" spans="1:3" ht="16" x14ac:dyDescent="0.2">
      <c r="A9" s="28" t="s">
        <v>15</v>
      </c>
      <c r="B9" s="45">
        <v>70034296</v>
      </c>
      <c r="C9" s="45"/>
    </row>
    <row r="10" spans="1:3" ht="16" x14ac:dyDescent="0.2">
      <c r="A10" s="28" t="s">
        <v>16</v>
      </c>
      <c r="B10" s="46" t="s">
        <v>17</v>
      </c>
      <c r="C10" s="46"/>
    </row>
    <row r="11" spans="1:3" ht="30" customHeight="1" x14ac:dyDescent="0.2">
      <c r="A11" s="29" t="s">
        <v>18</v>
      </c>
      <c r="B11" s="46">
        <v>3136860601</v>
      </c>
      <c r="C11" s="46"/>
    </row>
    <row r="12" spans="1:3" ht="30" customHeight="1" x14ac:dyDescent="0.2">
      <c r="A12" s="5" t="s">
        <v>19</v>
      </c>
      <c r="B12" s="50" t="s">
        <v>20</v>
      </c>
      <c r="C12" s="46"/>
    </row>
    <row r="13" spans="1:3" ht="16" x14ac:dyDescent="0.2">
      <c r="A13" s="5" t="s">
        <v>21</v>
      </c>
      <c r="B13" s="45" t="s">
        <v>22</v>
      </c>
      <c r="C13" s="45"/>
    </row>
    <row r="14" spans="1:3" ht="16" x14ac:dyDescent="0.2">
      <c r="A14" s="5" t="s">
        <v>23</v>
      </c>
      <c r="B14" s="58" t="s">
        <v>22</v>
      </c>
      <c r="C14" s="45"/>
    </row>
    <row r="15" spans="1:3" ht="16" x14ac:dyDescent="0.2">
      <c r="A15" s="5" t="s">
        <v>24</v>
      </c>
      <c r="B15" s="45" t="s">
        <v>22</v>
      </c>
      <c r="C15" s="45"/>
    </row>
    <row r="16" spans="1:3" ht="16" x14ac:dyDescent="0.2">
      <c r="A16" s="5" t="s">
        <v>25</v>
      </c>
      <c r="B16" s="45" t="s">
        <v>14</v>
      </c>
      <c r="C16" s="45"/>
    </row>
    <row r="17" spans="1:3" ht="15" customHeight="1" x14ac:dyDescent="0.2">
      <c r="A17" s="5" t="s">
        <v>26</v>
      </c>
      <c r="B17" s="45" t="s">
        <v>14</v>
      </c>
      <c r="C17" s="45"/>
    </row>
    <row r="18" spans="1:3" ht="16" x14ac:dyDescent="0.2">
      <c r="A18" s="5" t="s">
        <v>27</v>
      </c>
      <c r="B18" s="46" t="s">
        <v>22</v>
      </c>
      <c r="C18" s="46"/>
    </row>
    <row r="19" spans="1:3" ht="18.75" customHeight="1" x14ac:dyDescent="0.2">
      <c r="A19" s="5" t="s">
        <v>28</v>
      </c>
      <c r="B19" s="54" t="s">
        <v>22</v>
      </c>
      <c r="C19" s="55"/>
    </row>
    <row r="20" spans="1:3" ht="16" x14ac:dyDescent="0.2">
      <c r="A20" s="5" t="s">
        <v>29</v>
      </c>
      <c r="B20" s="45" t="s">
        <v>14</v>
      </c>
      <c r="C20" s="45"/>
    </row>
    <row r="21" spans="1:3" ht="17.25" customHeight="1" x14ac:dyDescent="0.2">
      <c r="A21" s="5" t="s">
        <v>30</v>
      </c>
      <c r="B21" s="45" t="s">
        <v>31</v>
      </c>
      <c r="C21" s="45"/>
    </row>
    <row r="22" spans="1:3" ht="16" x14ac:dyDescent="0.2">
      <c r="A22" s="28" t="s">
        <v>32</v>
      </c>
      <c r="B22" s="47" t="s">
        <v>33</v>
      </c>
      <c r="C22" s="47"/>
    </row>
    <row r="23" spans="1:3" ht="16" x14ac:dyDescent="0.2">
      <c r="A23" s="28" t="s">
        <v>34</v>
      </c>
      <c r="B23" s="49" t="s">
        <v>35</v>
      </c>
      <c r="C23" s="47"/>
    </row>
    <row r="24" spans="1:3" ht="16" x14ac:dyDescent="0.2">
      <c r="A24" s="28" t="s">
        <v>36</v>
      </c>
      <c r="B24" s="49" t="s">
        <v>37</v>
      </c>
      <c r="C24" s="47"/>
    </row>
    <row r="25" spans="1:3" x14ac:dyDescent="0.2">
      <c r="A25" s="44" t="s">
        <v>38</v>
      </c>
      <c r="B25" s="47" t="s">
        <v>39</v>
      </c>
      <c r="C25" s="48"/>
    </row>
    <row r="26" spans="1:3" x14ac:dyDescent="0.2">
      <c r="A26" s="44"/>
      <c r="B26" s="48"/>
      <c r="C26" s="48"/>
    </row>
    <row r="27" spans="1:3" ht="100.5" customHeight="1" x14ac:dyDescent="0.2">
      <c r="A27" s="44"/>
      <c r="B27" s="48"/>
      <c r="C27" s="48"/>
    </row>
    <row r="28" spans="1:3" ht="16" x14ac:dyDescent="0.2">
      <c r="A28" s="28" t="s">
        <v>40</v>
      </c>
      <c r="B28" s="48" t="s">
        <v>8</v>
      </c>
      <c r="C28" s="48"/>
    </row>
    <row r="29" spans="1:3" ht="16" x14ac:dyDescent="0.2">
      <c r="A29" s="28" t="s">
        <v>41</v>
      </c>
      <c r="B29" s="48">
        <v>70034296</v>
      </c>
      <c r="C29" s="48"/>
    </row>
    <row r="30" spans="1:3" ht="16" x14ac:dyDescent="0.2">
      <c r="A30" s="28" t="s">
        <v>42</v>
      </c>
      <c r="B30" s="48" t="s">
        <v>43</v>
      </c>
      <c r="C30" s="48"/>
    </row>
    <row r="31" spans="1:3" ht="16" x14ac:dyDescent="0.2">
      <c r="A31" s="28" t="s">
        <v>44</v>
      </c>
      <c r="B31" s="48" t="s">
        <v>45</v>
      </c>
      <c r="C31" s="48"/>
    </row>
    <row r="32" spans="1:3" ht="16" x14ac:dyDescent="0.2">
      <c r="A32" s="28" t="s">
        <v>46</v>
      </c>
      <c r="B32" s="59" t="s">
        <v>47</v>
      </c>
      <c r="C32" s="60"/>
    </row>
    <row r="33" spans="1:3" ht="16" x14ac:dyDescent="0.2">
      <c r="A33" s="5" t="s">
        <v>48</v>
      </c>
      <c r="B33" s="58" t="s">
        <v>49</v>
      </c>
      <c r="C33" s="58"/>
    </row>
    <row r="34" spans="1:3" ht="48" x14ac:dyDescent="0.2">
      <c r="A34" s="5" t="s">
        <v>50</v>
      </c>
      <c r="B34" s="58" t="s">
        <v>51</v>
      </c>
      <c r="C34" s="45"/>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row r="1048576" spans="2:3" x14ac:dyDescent="0.2">
      <c r="B1048576" s="45"/>
      <c r="C1048576" s="45"/>
    </row>
  </sheetData>
  <dataConsolidate/>
  <mergeCells count="34">
    <mergeCell ref="B1048576:C1048576"/>
    <mergeCell ref="B28:C28"/>
    <mergeCell ref="B34:C34"/>
    <mergeCell ref="B33:C33"/>
    <mergeCell ref="B31:C31"/>
    <mergeCell ref="B30:C30"/>
    <mergeCell ref="B29:C29"/>
    <mergeCell ref="B32:C32"/>
    <mergeCell ref="A1:C1"/>
    <mergeCell ref="B20:C20"/>
    <mergeCell ref="B17:C17"/>
    <mergeCell ref="B7:C7"/>
    <mergeCell ref="B18:C18"/>
    <mergeCell ref="B19:C19"/>
    <mergeCell ref="B2:C2"/>
    <mergeCell ref="B3:C3"/>
    <mergeCell ref="B4:C4"/>
    <mergeCell ref="B5:C5"/>
    <mergeCell ref="B8:C8"/>
    <mergeCell ref="B9:C9"/>
    <mergeCell ref="B14:C14"/>
    <mergeCell ref="A25:A27"/>
    <mergeCell ref="B6:C6"/>
    <mergeCell ref="B15:C15"/>
    <mergeCell ref="B16:C16"/>
    <mergeCell ref="B10:C10"/>
    <mergeCell ref="B25:C27"/>
    <mergeCell ref="B24:C24"/>
    <mergeCell ref="B23:C23"/>
    <mergeCell ref="B22:C22"/>
    <mergeCell ref="B11:C11"/>
    <mergeCell ref="B12:C12"/>
    <mergeCell ref="B13:C13"/>
    <mergeCell ref="B21:C21"/>
  </mergeCells>
  <hyperlinks>
    <hyperlink ref="B12" r:id="rId1" xr:uid="{01164B77-9575-1E4E-B923-0EE20AC420C2}"/>
  </hyperlinks>
  <pageMargins left="0.7" right="0.7" top="0.75" bottom="0.75" header="0.3" footer="0.3"/>
  <pageSetup orientation="portrait" r:id="rId2"/>
  <headerFooter>
    <oddHeader>&amp;C&amp;"Calibri"&amp;10&amp;K000000 Internal&amp;1#_x000D_</oddHeader>
  </headerFooter>
  <ignoredErrors>
    <ignoredError sqref="B2"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70" zoomScaleNormal="70" workbookViewId="0">
      <selection activeCell="B2" sqref="B2:C2"/>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61" t="s">
        <v>52</v>
      </c>
      <c r="B1" s="61"/>
      <c r="C1" s="61"/>
    </row>
    <row r="2" spans="1:3" ht="15.75" customHeight="1" x14ac:dyDescent="0.2">
      <c r="A2" s="20" t="s">
        <v>53</v>
      </c>
      <c r="B2" s="62" t="s">
        <v>54</v>
      </c>
      <c r="C2" s="63"/>
    </row>
    <row r="3" spans="1:3" s="2" customFormat="1" ht="16" x14ac:dyDescent="0.2">
      <c r="A3" s="5" t="s">
        <v>1</v>
      </c>
      <c r="B3" s="45" t="str">
        <f>'AUTOS  NOTA 322'!B2:C2</f>
        <v>2023114025</v>
      </c>
      <c r="C3" s="45"/>
    </row>
    <row r="4" spans="1:3" s="2" customFormat="1" ht="16" x14ac:dyDescent="0.2">
      <c r="A4" s="5" t="s">
        <v>3</v>
      </c>
      <c r="B4" s="45" t="str">
        <f>'AUTOS  NOTA 322'!B3:C3</f>
        <v>SUPERINTENDENCIA FINANCIERA DE COLOMBIA</v>
      </c>
      <c r="C4" s="45"/>
    </row>
    <row r="5" spans="1:3" s="2" customFormat="1" ht="16" x14ac:dyDescent="0.2">
      <c r="A5" s="5" t="s">
        <v>5</v>
      </c>
      <c r="B5" s="45" t="str">
        <f>'AUTOS  NOTA 322'!B4:C4</f>
        <v>ALLIANZ SEGUROS SA</v>
      </c>
      <c r="C5" s="45"/>
    </row>
    <row r="6" spans="1:3" s="2" customFormat="1" ht="16" x14ac:dyDescent="0.2">
      <c r="A6" s="5" t="s">
        <v>7</v>
      </c>
      <c r="B6" s="45" t="str">
        <f>'AUTOS  NOTA 322'!B5:C5</f>
        <v>MARIO ARISTIZABAL JARAMILLO</v>
      </c>
      <c r="C6" s="45"/>
    </row>
    <row r="7" spans="1:3" s="2" customFormat="1" ht="16" x14ac:dyDescent="0.2">
      <c r="A7" s="5" t="s">
        <v>9</v>
      </c>
      <c r="B7" s="45" t="str">
        <f>'AUTOS  NOTA 322'!B6:C6</f>
        <v>DEMANDA DIRECTA</v>
      </c>
      <c r="C7" s="45"/>
    </row>
    <row r="8" spans="1:3" s="2" customFormat="1" ht="16" x14ac:dyDescent="0.2">
      <c r="A8" s="31" t="s">
        <v>55</v>
      </c>
      <c r="B8" s="45" t="str">
        <f>'AUTOS  NOTA 322'!B7:C8</f>
        <v>NO APLICA</v>
      </c>
      <c r="C8" s="45"/>
    </row>
    <row r="9" spans="1:3" ht="16" x14ac:dyDescent="0.2">
      <c r="A9" s="20" t="s">
        <v>56</v>
      </c>
      <c r="B9" s="45">
        <v>22831224</v>
      </c>
      <c r="C9" s="45"/>
    </row>
    <row r="10" spans="1:3" ht="16" x14ac:dyDescent="0.2">
      <c r="A10" s="20" t="s">
        <v>57</v>
      </c>
      <c r="B10" s="45" t="s">
        <v>12</v>
      </c>
      <c r="C10" s="45"/>
    </row>
    <row r="11" spans="1:3" ht="16" x14ac:dyDescent="0.2">
      <c r="A11" s="20" t="s">
        <v>58</v>
      </c>
      <c r="B11" s="76">
        <v>783150000</v>
      </c>
      <c r="C11" s="77"/>
    </row>
    <row r="12" spans="1:3" ht="16" x14ac:dyDescent="0.2">
      <c r="A12" s="20" t="s">
        <v>59</v>
      </c>
      <c r="B12" s="81">
        <v>950000</v>
      </c>
      <c r="C12" s="82"/>
    </row>
    <row r="13" spans="1:3" ht="16" x14ac:dyDescent="0.2">
      <c r="A13" s="20" t="s">
        <v>60</v>
      </c>
      <c r="B13" s="52" t="s">
        <v>61</v>
      </c>
      <c r="C13" s="53"/>
    </row>
    <row r="14" spans="1:3" ht="16" x14ac:dyDescent="0.2">
      <c r="A14" s="20" t="s">
        <v>62</v>
      </c>
      <c r="B14" s="46" t="s">
        <v>63</v>
      </c>
      <c r="C14" s="45"/>
    </row>
    <row r="15" spans="1:3" ht="16" x14ac:dyDescent="0.2">
      <c r="A15" s="20" t="s">
        <v>64</v>
      </c>
      <c r="B15" s="45" t="s">
        <v>65</v>
      </c>
      <c r="C15" s="45"/>
    </row>
    <row r="16" spans="1:3" ht="16" x14ac:dyDescent="0.2">
      <c r="A16" s="20" t="s">
        <v>66</v>
      </c>
      <c r="B16" s="45" t="s">
        <v>65</v>
      </c>
      <c r="C16" s="45"/>
    </row>
    <row r="17" spans="1:3" x14ac:dyDescent="0.2">
      <c r="A17" s="78" t="s">
        <v>67</v>
      </c>
      <c r="B17" s="45" t="s">
        <v>68</v>
      </c>
      <c r="C17" s="45"/>
    </row>
    <row r="18" spans="1:3" x14ac:dyDescent="0.2">
      <c r="A18" s="79"/>
      <c r="B18" s="10" t="s">
        <v>69</v>
      </c>
      <c r="C18" s="10" t="s">
        <v>70</v>
      </c>
    </row>
    <row r="19" spans="1:3" ht="16" x14ac:dyDescent="0.2">
      <c r="A19" s="79"/>
      <c r="B19" s="6" t="s">
        <v>71</v>
      </c>
      <c r="C19" s="6"/>
    </row>
    <row r="20" spans="1:3" x14ac:dyDescent="0.2">
      <c r="A20" s="79"/>
      <c r="B20" s="6"/>
      <c r="C20" s="6"/>
    </row>
    <row r="21" spans="1:3" x14ac:dyDescent="0.2">
      <c r="A21" s="80"/>
      <c r="B21" s="6"/>
      <c r="C21" s="6"/>
    </row>
    <row r="22" spans="1:3" ht="16" x14ac:dyDescent="0.2">
      <c r="A22" s="20" t="s">
        <v>72</v>
      </c>
      <c r="B22" s="45"/>
      <c r="C22" s="45"/>
    </row>
    <row r="23" spans="1:3" ht="16" x14ac:dyDescent="0.2">
      <c r="A23" s="20" t="s">
        <v>73</v>
      </c>
      <c r="B23" s="62"/>
      <c r="C23" s="63"/>
    </row>
    <row r="24" spans="1:3" ht="16" x14ac:dyDescent="0.2">
      <c r="A24" s="20" t="s">
        <v>74</v>
      </c>
      <c r="B24" s="45" t="s">
        <v>75</v>
      </c>
      <c r="C24" s="45"/>
    </row>
    <row r="25" spans="1:3" ht="16" x14ac:dyDescent="0.2">
      <c r="A25" s="20" t="s">
        <v>76</v>
      </c>
      <c r="B25" s="45"/>
      <c r="C25" s="45"/>
    </row>
    <row r="26" spans="1:3" ht="16" x14ac:dyDescent="0.2">
      <c r="A26" s="20" t="s">
        <v>77</v>
      </c>
      <c r="B26" s="45"/>
      <c r="C26" s="45"/>
    </row>
    <row r="27" spans="1:3" ht="16" x14ac:dyDescent="0.2">
      <c r="A27" s="19" t="s">
        <v>78</v>
      </c>
      <c r="B27" s="45"/>
      <c r="C27" s="45"/>
    </row>
    <row r="28" spans="1:3" x14ac:dyDescent="0.2">
      <c r="A28" s="64" t="s">
        <v>79</v>
      </c>
      <c r="B28" s="64"/>
      <c r="C28" s="64"/>
    </row>
    <row r="29" spans="1:3" x14ac:dyDescent="0.2">
      <c r="A29" s="74" t="s">
        <v>80</v>
      </c>
      <c r="B29" s="75"/>
      <c r="C29" s="11"/>
    </row>
    <row r="30" spans="1:3" x14ac:dyDescent="0.2">
      <c r="A30" s="74" t="s">
        <v>81</v>
      </c>
      <c r="B30" s="75"/>
      <c r="C30" s="11"/>
    </row>
    <row r="31" spans="1:3" x14ac:dyDescent="0.2">
      <c r="A31" s="74" t="s">
        <v>82</v>
      </c>
      <c r="B31" s="75"/>
      <c r="C31" s="12"/>
    </row>
    <row r="32" spans="1:3" x14ac:dyDescent="0.2">
      <c r="A32" s="74" t="s">
        <v>83</v>
      </c>
      <c r="B32" s="75"/>
      <c r="C32" s="11"/>
    </row>
    <row r="33" spans="1:3" x14ac:dyDescent="0.2">
      <c r="A33" s="74" t="s">
        <v>84</v>
      </c>
      <c r="B33" s="75"/>
      <c r="C33" s="11"/>
    </row>
    <row r="34" spans="1:3" x14ac:dyDescent="0.2">
      <c r="A34" s="74" t="s">
        <v>85</v>
      </c>
      <c r="B34" s="75"/>
      <c r="C34" s="13"/>
    </row>
    <row r="35" spans="1:3" x14ac:dyDescent="0.2">
      <c r="A35" s="65" t="s">
        <v>86</v>
      </c>
      <c r="B35" s="66"/>
      <c r="C35" s="14"/>
    </row>
    <row r="36" spans="1:3" x14ac:dyDescent="0.2">
      <c r="A36" s="65" t="s">
        <v>87</v>
      </c>
      <c r="B36" s="66"/>
      <c r="C36" s="15"/>
    </row>
    <row r="37" spans="1:3" x14ac:dyDescent="0.2">
      <c r="A37" s="67" t="s">
        <v>88</v>
      </c>
      <c r="B37" s="68"/>
      <c r="C37" s="15"/>
    </row>
    <row r="38" spans="1:3" x14ac:dyDescent="0.2">
      <c r="A38" s="69"/>
      <c r="B38" s="70"/>
      <c r="C38" s="15"/>
    </row>
    <row r="39" spans="1:3" x14ac:dyDescent="0.2">
      <c r="A39" s="71"/>
      <c r="B39" s="72"/>
      <c r="C39" s="15"/>
    </row>
    <row r="40" spans="1:3" x14ac:dyDescent="0.2">
      <c r="A40" s="73" t="s">
        <v>89</v>
      </c>
      <c r="B40" s="73"/>
      <c r="C40" s="73"/>
    </row>
    <row r="41" spans="1:3" ht="16" x14ac:dyDescent="0.2">
      <c r="A41" s="17" t="s">
        <v>90</v>
      </c>
      <c r="B41" s="18"/>
      <c r="C41" s="15"/>
    </row>
    <row r="42" spans="1:3" x14ac:dyDescent="0.2">
      <c r="A42" s="65" t="s">
        <v>91</v>
      </c>
      <c r="B42" s="66"/>
      <c r="C42" s="15"/>
    </row>
    <row r="43" spans="1:3" x14ac:dyDescent="0.2">
      <c r="A43" s="65" t="s">
        <v>92</v>
      </c>
      <c r="B43" s="66"/>
      <c r="C43" s="15"/>
    </row>
    <row r="44" spans="1:3" ht="16" x14ac:dyDescent="0.2">
      <c r="A44" s="17" t="s">
        <v>93</v>
      </c>
      <c r="B44" s="18"/>
      <c r="C44" s="15"/>
    </row>
    <row r="45" spans="1:3" ht="16" x14ac:dyDescent="0.2">
      <c r="A45" s="17" t="s">
        <v>94</v>
      </c>
      <c r="B45" s="18"/>
      <c r="C45" s="15"/>
    </row>
    <row r="46" spans="1:3" x14ac:dyDescent="0.2">
      <c r="A46" s="65" t="s">
        <v>95</v>
      </c>
      <c r="B46" s="66"/>
      <c r="C46" s="15"/>
    </row>
    <row r="47" spans="1:3" ht="16" x14ac:dyDescent="0.2">
      <c r="A47" s="17" t="s">
        <v>96</v>
      </c>
      <c r="B47" s="16"/>
      <c r="C47" s="15"/>
    </row>
    <row r="48" spans="1:3" x14ac:dyDescent="0.2">
      <c r="A48" s="65" t="s">
        <v>97</v>
      </c>
      <c r="B48" s="66"/>
      <c r="C48" s="15"/>
    </row>
    <row r="49" spans="1:3" x14ac:dyDescent="0.2">
      <c r="A49" s="65" t="s">
        <v>98</v>
      </c>
      <c r="B49" s="66"/>
      <c r="C49" s="15"/>
    </row>
    <row r="50" spans="1:3" x14ac:dyDescent="0.2">
      <c r="A50" s="65" t="s">
        <v>88</v>
      </c>
      <c r="B50" s="6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10" zoomScale="115" zoomScaleNormal="115" workbookViewId="0">
      <selection activeCell="A19" sqref="A19"/>
    </sheetView>
  </sheetViews>
  <sheetFormatPr baseColWidth="10" defaultColWidth="0" defaultRowHeight="15" x14ac:dyDescent="0.2"/>
  <cols>
    <col min="1" max="1" width="41.83203125" customWidth="1"/>
    <col min="2" max="2" width="35.5" customWidth="1"/>
    <col min="3" max="3" width="54.83203125" customWidth="1"/>
    <col min="4" max="8" width="11.5" hidden="1" customWidth="1"/>
    <col min="9" max="9" width="12" hidden="1" customWidth="1"/>
    <col min="10" max="16384" width="11.5" hidden="1"/>
  </cols>
  <sheetData>
    <row r="1" spans="1:9" ht="19" x14ac:dyDescent="0.2">
      <c r="A1" s="61" t="s">
        <v>99</v>
      </c>
      <c r="B1" s="61"/>
      <c r="C1" s="61"/>
    </row>
    <row r="2" spans="1:9" ht="15" customHeight="1" x14ac:dyDescent="0.2">
      <c r="A2" s="35" t="s">
        <v>53</v>
      </c>
      <c r="B2" s="87" t="str">
        <f>'AUTOS NOTA 321'!B2:C2</f>
        <v>SINIESTRO    122241745 LEGIS APJ32102</v>
      </c>
      <c r="C2" s="88"/>
    </row>
    <row r="3" spans="1:9" ht="16" x14ac:dyDescent="0.2">
      <c r="A3" s="36" t="s">
        <v>1</v>
      </c>
      <c r="B3" s="91" t="str">
        <f>'AUTOS  NOTA 322'!B2:C2</f>
        <v>2023114025</v>
      </c>
      <c r="C3" s="91"/>
    </row>
    <row r="4" spans="1:9" ht="16" x14ac:dyDescent="0.2">
      <c r="A4" s="36" t="s">
        <v>3</v>
      </c>
      <c r="B4" s="91" t="str">
        <f>'AUTOS  NOTA 322'!B3:C3</f>
        <v>SUPERINTENDENCIA FINANCIERA DE COLOMBIA</v>
      </c>
      <c r="C4" s="91"/>
    </row>
    <row r="5" spans="1:9" ht="16" x14ac:dyDescent="0.2">
      <c r="A5" s="36" t="s">
        <v>5</v>
      </c>
      <c r="B5" s="91" t="str">
        <f>'AUTOS  NOTA 322'!B4:C4</f>
        <v>ALLIANZ SEGUROS SA</v>
      </c>
      <c r="C5" s="91"/>
    </row>
    <row r="6" spans="1:9" ht="15" customHeight="1" x14ac:dyDescent="0.2">
      <c r="A6" s="36" t="s">
        <v>7</v>
      </c>
      <c r="B6" s="91" t="str">
        <f>'AUTOS  NOTA 322'!B5:C5</f>
        <v>MARIO ARISTIZABAL JARAMILLO</v>
      </c>
      <c r="C6" s="91"/>
    </row>
    <row r="7" spans="1:9" ht="16" x14ac:dyDescent="0.2">
      <c r="A7" s="36" t="s">
        <v>9</v>
      </c>
      <c r="B7" s="91" t="str">
        <f>'AUTOS  NOTA 322'!B6:C6</f>
        <v>DEMANDA DIRECTA</v>
      </c>
      <c r="C7" s="91"/>
    </row>
    <row r="8" spans="1:9" ht="16" x14ac:dyDescent="0.2">
      <c r="A8" s="38" t="s">
        <v>55</v>
      </c>
      <c r="B8" s="91" t="str">
        <f>'AUTOS  NOTA 322'!B7:C8</f>
        <v>NO APLICA</v>
      </c>
      <c r="C8" s="91"/>
    </row>
    <row r="9" spans="1:9" ht="32" x14ac:dyDescent="0.2">
      <c r="A9" s="36" t="s">
        <v>100</v>
      </c>
      <c r="B9" s="85">
        <f>SUM(C11,C12,C14,C15,C17)</f>
        <v>15900000</v>
      </c>
      <c r="C9" s="86"/>
    </row>
    <row r="10" spans="1:9" x14ac:dyDescent="0.2">
      <c r="A10" s="92" t="s">
        <v>101</v>
      </c>
      <c r="B10" s="89" t="s">
        <v>102</v>
      </c>
      <c r="C10" s="90"/>
    </row>
    <row r="11" spans="1:9" ht="16" x14ac:dyDescent="0.2">
      <c r="A11" s="92"/>
      <c r="B11" s="37" t="s">
        <v>103</v>
      </c>
      <c r="C11" s="32"/>
    </row>
    <row r="12" spans="1:9" ht="16" x14ac:dyDescent="0.2">
      <c r="A12" s="92"/>
      <c r="B12" s="37" t="s">
        <v>104</v>
      </c>
      <c r="C12" s="32">
        <v>15900000</v>
      </c>
    </row>
    <row r="13" spans="1:9" x14ac:dyDescent="0.2">
      <c r="A13" s="92"/>
      <c r="B13" s="89"/>
      <c r="C13" s="90"/>
    </row>
    <row r="14" spans="1:9" ht="16" x14ac:dyDescent="0.2">
      <c r="A14" s="92"/>
      <c r="B14" s="37" t="s">
        <v>105</v>
      </c>
      <c r="C14" s="40"/>
    </row>
    <row r="15" spans="1:9" ht="16" x14ac:dyDescent="0.2">
      <c r="A15" s="92"/>
      <c r="B15" s="37" t="s">
        <v>106</v>
      </c>
      <c r="C15" s="40"/>
      <c r="E15" t="s">
        <v>107</v>
      </c>
      <c r="F15" s="22">
        <v>0.7</v>
      </c>
    </row>
    <row r="16" spans="1:9" x14ac:dyDescent="0.2">
      <c r="A16" s="92"/>
      <c r="B16" s="89" t="s">
        <v>108</v>
      </c>
      <c r="C16" s="90"/>
      <c r="E16" t="s">
        <v>109</v>
      </c>
      <c r="F16" s="23">
        <v>0.3</v>
      </c>
      <c r="I16" s="25"/>
    </row>
    <row r="17" spans="1:9" x14ac:dyDescent="0.2">
      <c r="A17" s="92"/>
      <c r="B17" s="37"/>
      <c r="C17" s="41"/>
      <c r="F17" s="26"/>
      <c r="I17" s="25"/>
    </row>
    <row r="18" spans="1:9" ht="23.25" customHeight="1" x14ac:dyDescent="0.2">
      <c r="A18" s="39" t="s">
        <v>110</v>
      </c>
      <c r="B18" s="87" t="s">
        <v>107</v>
      </c>
      <c r="C18" s="88"/>
    </row>
    <row r="19" spans="1:9" ht="48" x14ac:dyDescent="0.2">
      <c r="A19" s="36" t="s">
        <v>111</v>
      </c>
      <c r="B19" s="99" t="s">
        <v>180</v>
      </c>
      <c r="C19" s="100"/>
    </row>
    <row r="20" spans="1:9" ht="15" customHeight="1" x14ac:dyDescent="0.2">
      <c r="A20" s="21" t="s">
        <v>112</v>
      </c>
      <c r="B20" s="96">
        <f>((C22+C23+C25+C26+C30+C28+C32+C34+C29+C33)-C37)*C36*C38</f>
        <v>14142167</v>
      </c>
      <c r="C20" s="96"/>
    </row>
    <row r="21" spans="1:9" ht="16" x14ac:dyDescent="0.2">
      <c r="A21" s="7" t="s">
        <v>113</v>
      </c>
      <c r="B21" s="101" t="s">
        <v>102</v>
      </c>
      <c r="C21" s="102"/>
    </row>
    <row r="22" spans="1:9" ht="16" x14ac:dyDescent="0.2">
      <c r="A22" s="83"/>
      <c r="B22" s="37" t="s">
        <v>103</v>
      </c>
      <c r="C22" s="32">
        <v>0</v>
      </c>
    </row>
    <row r="23" spans="1:9" ht="16" x14ac:dyDescent="0.2">
      <c r="A23" s="84"/>
      <c r="B23" s="37" t="s">
        <v>104</v>
      </c>
      <c r="C23" s="32">
        <v>0</v>
      </c>
    </row>
    <row r="24" spans="1:9" x14ac:dyDescent="0.2">
      <c r="A24" s="84"/>
      <c r="B24" s="89" t="s">
        <v>114</v>
      </c>
      <c r="C24" s="90"/>
    </row>
    <row r="25" spans="1:9" ht="16" x14ac:dyDescent="0.2">
      <c r="A25" s="84"/>
      <c r="B25" s="37" t="s">
        <v>105</v>
      </c>
      <c r="C25" s="32">
        <v>0</v>
      </c>
    </row>
    <row r="26" spans="1:9" ht="29" customHeight="1" x14ac:dyDescent="0.2">
      <c r="A26" s="84"/>
      <c r="B26" s="37" t="s">
        <v>115</v>
      </c>
      <c r="C26" s="32">
        <v>0</v>
      </c>
    </row>
    <row r="27" spans="1:9" x14ac:dyDescent="0.2">
      <c r="A27" s="84"/>
      <c r="B27" s="89" t="s">
        <v>116</v>
      </c>
      <c r="C27" s="90"/>
    </row>
    <row r="28" spans="1:9" ht="16" x14ac:dyDescent="0.2">
      <c r="A28" s="84"/>
      <c r="B28" s="37" t="s">
        <v>117</v>
      </c>
      <c r="C28" s="32">
        <v>0</v>
      </c>
    </row>
    <row r="29" spans="1:9" ht="16" x14ac:dyDescent="0.2">
      <c r="A29" s="84"/>
      <c r="B29" s="37" t="s">
        <v>103</v>
      </c>
      <c r="C29" s="32">
        <v>0</v>
      </c>
    </row>
    <row r="30" spans="1:9" ht="16" x14ac:dyDescent="0.2">
      <c r="A30" s="84"/>
      <c r="B30" s="37" t="s">
        <v>104</v>
      </c>
      <c r="C30" s="32">
        <v>0</v>
      </c>
    </row>
    <row r="31" spans="1:9" x14ac:dyDescent="0.2">
      <c r="A31" s="84"/>
      <c r="B31" s="89" t="s">
        <v>118</v>
      </c>
      <c r="C31" s="90"/>
    </row>
    <row r="32" spans="1:9" x14ac:dyDescent="0.2">
      <c r="A32" s="84"/>
      <c r="B32" s="37"/>
      <c r="C32" s="32"/>
    </row>
    <row r="33" spans="1:3" ht="16" x14ac:dyDescent="0.2">
      <c r="A33" s="84"/>
      <c r="B33" s="37" t="s">
        <v>178</v>
      </c>
      <c r="C33" s="32">
        <v>12848408</v>
      </c>
    </row>
    <row r="34" spans="1:3" ht="16" x14ac:dyDescent="0.2">
      <c r="A34" s="84"/>
      <c r="B34" s="37" t="s">
        <v>176</v>
      </c>
      <c r="C34" s="32">
        <v>2243759</v>
      </c>
    </row>
    <row r="35" spans="1:3" x14ac:dyDescent="0.2">
      <c r="A35" s="84"/>
      <c r="B35" s="89" t="s">
        <v>119</v>
      </c>
      <c r="C35" s="90"/>
    </row>
    <row r="36" spans="1:3" ht="16" x14ac:dyDescent="0.2">
      <c r="A36" s="84"/>
      <c r="B36" s="37" t="s">
        <v>120</v>
      </c>
      <c r="C36" s="33">
        <v>1</v>
      </c>
    </row>
    <row r="37" spans="1:3" ht="16" x14ac:dyDescent="0.2">
      <c r="A37" s="84"/>
      <c r="B37" s="37" t="s">
        <v>59</v>
      </c>
      <c r="C37" s="34">
        <v>950000</v>
      </c>
    </row>
    <row r="38" spans="1:3" ht="16" x14ac:dyDescent="0.2">
      <c r="A38" s="84"/>
      <c r="B38" s="37" t="s">
        <v>121</v>
      </c>
      <c r="C38" s="33">
        <v>1</v>
      </c>
    </row>
    <row r="39" spans="1:3" ht="16" x14ac:dyDescent="0.2">
      <c r="A39" s="24" t="s">
        <v>122</v>
      </c>
      <c r="B39" s="96">
        <f>IFERROR(B20*(VLOOKUP(B18,E15:F17,2,0)),16666)</f>
        <v>9899516.8999999985</v>
      </c>
      <c r="C39" s="96"/>
    </row>
    <row r="40" spans="1:3" ht="93" customHeight="1" x14ac:dyDescent="0.2">
      <c r="A40" s="36" t="s">
        <v>123</v>
      </c>
      <c r="B40" s="97" t="s">
        <v>179</v>
      </c>
      <c r="C40" s="98"/>
    </row>
    <row r="41" spans="1:3" ht="211.5" customHeight="1" x14ac:dyDescent="0.2">
      <c r="A41" s="36" t="s">
        <v>124</v>
      </c>
      <c r="B41" s="94" t="s">
        <v>177</v>
      </c>
      <c r="C41" s="95"/>
    </row>
    <row r="42" spans="1:3" ht="26" customHeight="1" x14ac:dyDescent="0.2">
      <c r="A42" s="43" t="s">
        <v>125</v>
      </c>
      <c r="B42" s="43"/>
      <c r="C42" s="43"/>
    </row>
    <row r="43" spans="1:3" x14ac:dyDescent="0.2">
      <c r="A43" s="42" t="s">
        <v>126</v>
      </c>
      <c r="B43" s="93"/>
      <c r="C43" s="93"/>
    </row>
    <row r="44" spans="1:3" ht="41" customHeight="1" x14ac:dyDescent="0.2">
      <c r="A44" s="42" t="s">
        <v>127</v>
      </c>
      <c r="B44" s="93"/>
      <c r="C44" s="93"/>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61" t="s">
        <v>128</v>
      </c>
      <c r="B1" s="61"/>
      <c r="C1" s="61"/>
    </row>
    <row r="2" spans="1:3" ht="16" x14ac:dyDescent="0.2">
      <c r="A2" s="20" t="s">
        <v>53</v>
      </c>
      <c r="B2" s="62" t="str">
        <f>'AUTOS NOTA 324'!B2:C2</f>
        <v>SINIESTRO    122241745 LEGIS APJ32102</v>
      </c>
      <c r="C2" s="63"/>
    </row>
    <row r="3" spans="1:3" ht="16" x14ac:dyDescent="0.2">
      <c r="A3" s="5" t="s">
        <v>1</v>
      </c>
      <c r="B3" s="45" t="str">
        <f>'AUTOS  NOTA 322'!B2:C2</f>
        <v>2023114025</v>
      </c>
      <c r="C3" s="45"/>
    </row>
    <row r="4" spans="1:3" ht="16" x14ac:dyDescent="0.2">
      <c r="A4" s="5" t="s">
        <v>3</v>
      </c>
      <c r="B4" s="45" t="str">
        <f>'AUTOS  NOTA 322'!B3:C3</f>
        <v>SUPERINTENDENCIA FINANCIERA DE COLOMBIA</v>
      </c>
      <c r="C4" s="45"/>
    </row>
    <row r="5" spans="1:3" ht="16" x14ac:dyDescent="0.2">
      <c r="A5" s="5" t="s">
        <v>5</v>
      </c>
      <c r="B5" s="45" t="str">
        <f>'AUTOS  NOTA 322'!B4:C4</f>
        <v>ALLIANZ SEGUROS SA</v>
      </c>
      <c r="C5" s="45"/>
    </row>
    <row r="6" spans="1:3" ht="15" customHeight="1" x14ac:dyDescent="0.2">
      <c r="A6" s="5" t="s">
        <v>7</v>
      </c>
      <c r="B6" s="45" t="str">
        <f>'AUTOS  NOTA 322'!B5:C5</f>
        <v>MARIO ARISTIZABAL JARAMILLO</v>
      </c>
      <c r="C6" s="45"/>
    </row>
    <row r="7" spans="1:3" ht="15" customHeight="1" x14ac:dyDescent="0.2">
      <c r="A7" s="5" t="s">
        <v>9</v>
      </c>
      <c r="B7" s="45" t="str">
        <f>'AUTOS  NOTA 322'!B6:C6</f>
        <v>DEMANDA DIRECTA</v>
      </c>
      <c r="C7" s="45"/>
    </row>
    <row r="8" spans="1:3" ht="15" customHeight="1" x14ac:dyDescent="0.2">
      <c r="A8" s="31" t="s">
        <v>55</v>
      </c>
      <c r="B8" s="45" t="str">
        <f>'AUTOS  NOTA 322'!B7:C8</f>
        <v>NO APLICA</v>
      </c>
      <c r="C8" s="45"/>
    </row>
    <row r="9" spans="1:3" ht="19" customHeight="1" x14ac:dyDescent="0.2">
      <c r="A9" s="5" t="s">
        <v>129</v>
      </c>
      <c r="B9" s="45"/>
      <c r="C9" s="45"/>
    </row>
    <row r="10" spans="1:3" ht="16" x14ac:dyDescent="0.2">
      <c r="A10" s="7" t="s">
        <v>113</v>
      </c>
      <c r="B10" s="105">
        <f>'AUTOS NOTA 324'!B20:C20</f>
        <v>14142167</v>
      </c>
      <c r="C10" s="105"/>
    </row>
    <row r="11" spans="1:3" ht="16" x14ac:dyDescent="0.2">
      <c r="A11" s="7" t="s">
        <v>130</v>
      </c>
      <c r="B11" s="106">
        <f>'AUTOS NOTA 324'!B39:C39</f>
        <v>9899516.8999999985</v>
      </c>
      <c r="C11" s="45"/>
    </row>
    <row r="12" spans="1:3" ht="32" x14ac:dyDescent="0.2">
      <c r="A12" s="7" t="s">
        <v>131</v>
      </c>
      <c r="B12" s="103"/>
      <c r="C12" s="104"/>
    </row>
    <row r="13" spans="1:3" ht="48" x14ac:dyDescent="0.2">
      <c r="A13" s="5" t="s">
        <v>132</v>
      </c>
      <c r="B13" s="45"/>
      <c r="C13" s="45"/>
    </row>
    <row r="14" spans="1:3" ht="48" x14ac:dyDescent="0.2">
      <c r="A14" s="5" t="s">
        <v>133</v>
      </c>
      <c r="B14" s="45"/>
      <c r="C14" s="45"/>
    </row>
    <row r="15" spans="1:3" ht="16" x14ac:dyDescent="0.2">
      <c r="A15" s="5" t="s">
        <v>134</v>
      </c>
      <c r="B15" s="6"/>
      <c r="C15" s="6"/>
    </row>
    <row r="16" spans="1:3" ht="16" x14ac:dyDescent="0.2">
      <c r="A16" s="7" t="s">
        <v>135</v>
      </c>
      <c r="B16" s="45"/>
      <c r="C16" s="45"/>
    </row>
    <row r="17" spans="1:3" ht="16" x14ac:dyDescent="0.2">
      <c r="A17" s="6" t="s">
        <v>136</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60</v>
      </c>
      <c r="B1" t="s">
        <v>65</v>
      </c>
      <c r="C1" s="9" t="s">
        <v>67</v>
      </c>
      <c r="D1" s="9" t="s">
        <v>137</v>
      </c>
      <c r="E1" s="3" t="s">
        <v>74</v>
      </c>
      <c r="F1" s="2" t="s">
        <v>107</v>
      </c>
      <c r="G1" s="4">
        <v>0</v>
      </c>
      <c r="H1" t="s">
        <v>26</v>
      </c>
      <c r="I1" t="s">
        <v>138</v>
      </c>
      <c r="K1" t="s">
        <v>139</v>
      </c>
      <c r="L1" s="30" t="s">
        <v>140</v>
      </c>
      <c r="M1" t="s">
        <v>61</v>
      </c>
      <c r="N1" t="s">
        <v>107</v>
      </c>
      <c r="O1" t="s">
        <v>141</v>
      </c>
    </row>
    <row r="2" spans="1:15" x14ac:dyDescent="0.2">
      <c r="A2" t="s">
        <v>61</v>
      </c>
      <c r="B2" t="s">
        <v>142</v>
      </c>
      <c r="C2" t="s">
        <v>143</v>
      </c>
      <c r="D2" s="2" t="s">
        <v>144</v>
      </c>
      <c r="E2" s="1" t="s">
        <v>75</v>
      </c>
      <c r="F2" s="2" t="s">
        <v>145</v>
      </c>
      <c r="G2" s="4">
        <v>0.7</v>
      </c>
      <c r="H2" t="s">
        <v>146</v>
      </c>
      <c r="I2" t="s">
        <v>147</v>
      </c>
      <c r="K2" t="s">
        <v>10</v>
      </c>
      <c r="L2" s="30" t="s">
        <v>148</v>
      </c>
      <c r="M2" t="s">
        <v>149</v>
      </c>
      <c r="N2" t="s">
        <v>109</v>
      </c>
      <c r="O2" t="s">
        <v>142</v>
      </c>
    </row>
    <row r="3" spans="1:15" x14ac:dyDescent="0.2">
      <c r="A3" t="s">
        <v>149</v>
      </c>
      <c r="C3" t="s">
        <v>150</v>
      </c>
      <c r="D3" s="2" t="s">
        <v>151</v>
      </c>
      <c r="E3" s="1" t="s">
        <v>152</v>
      </c>
      <c r="F3" s="2" t="s">
        <v>109</v>
      </c>
      <c r="G3" s="4">
        <v>0.3</v>
      </c>
      <c r="H3" t="s">
        <v>153</v>
      </c>
      <c r="I3" t="s">
        <v>154</v>
      </c>
      <c r="L3" s="30" t="s">
        <v>155</v>
      </c>
      <c r="M3" t="s">
        <v>156</v>
      </c>
      <c r="N3" t="s">
        <v>145</v>
      </c>
    </row>
    <row r="4" spans="1:15" x14ac:dyDescent="0.2">
      <c r="A4" t="s">
        <v>156</v>
      </c>
      <c r="C4" t="s">
        <v>68</v>
      </c>
      <c r="E4" s="1" t="s">
        <v>157</v>
      </c>
      <c r="H4" t="s">
        <v>158</v>
      </c>
      <c r="I4" t="s">
        <v>159</v>
      </c>
      <c r="L4" t="s">
        <v>160</v>
      </c>
    </row>
    <row r="5" spans="1:15" x14ac:dyDescent="0.2">
      <c r="A5" t="s">
        <v>161</v>
      </c>
      <c r="E5" s="1" t="s">
        <v>162</v>
      </c>
      <c r="H5" t="s">
        <v>163</v>
      </c>
      <c r="I5" t="s">
        <v>164</v>
      </c>
      <c r="L5" s="30" t="s">
        <v>165</v>
      </c>
    </row>
    <row r="6" spans="1:15" x14ac:dyDescent="0.2">
      <c r="E6" s="1" t="s">
        <v>166</v>
      </c>
      <c r="I6" t="s">
        <v>167</v>
      </c>
      <c r="L6" s="30" t="s">
        <v>168</v>
      </c>
    </row>
    <row r="7" spans="1:15" x14ac:dyDescent="0.2">
      <c r="E7" s="1" t="s">
        <v>169</v>
      </c>
      <c r="I7" t="s">
        <v>170</v>
      </c>
      <c r="L7" s="30" t="s">
        <v>171</v>
      </c>
    </row>
    <row r="8" spans="1:15" x14ac:dyDescent="0.2">
      <c r="E8" s="1" t="s">
        <v>172</v>
      </c>
      <c r="L8" s="30" t="s">
        <v>116</v>
      </c>
    </row>
    <row r="9" spans="1:15" x14ac:dyDescent="0.2">
      <c r="L9" s="30" t="s">
        <v>12</v>
      </c>
    </row>
    <row r="10" spans="1:15" x14ac:dyDescent="0.2">
      <c r="L10" s="30" t="s">
        <v>173</v>
      </c>
    </row>
    <row r="11" spans="1:15" x14ac:dyDescent="0.2">
      <c r="L11" s="30" t="s">
        <v>174</v>
      </c>
    </row>
    <row r="12" spans="1:15" x14ac:dyDescent="0.2">
      <c r="L12" s="30" t="s">
        <v>175</v>
      </c>
    </row>
    <row r="13" spans="1:15" x14ac:dyDescent="0.2">
      <c r="L13" s="30" t="s">
        <v>14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12D23E-0C76-4638-9FC8-6D31BCCA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F74B63-F599-4252-80C4-644A29E542F7}">
  <ds:schemaRefs>
    <ds:schemaRef ds:uri="http://schemas.microsoft.com/sharepoint/v3/contenttype/forms"/>
  </ds:schemaRefs>
</ds:datastoreItem>
</file>

<file path=customXml/itemProps3.xml><?xml version="1.0" encoding="utf-8"?>
<ds:datastoreItem xmlns:ds="http://schemas.openxmlformats.org/officeDocument/2006/customXml" ds:itemID="{23ED4B5E-06A9-4E0B-BC66-D32CA995BA3E}">
  <ds:schemaRefs>
    <ds:schemaRef ds:uri="http://purl.org/dc/elements/1.1/"/>
    <ds:schemaRef ds:uri="http://www.w3.org/XML/1998/namespace"/>
    <ds:schemaRef ds:uri="http://purl.org/dc/term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e7d3d6e7-89cb-4750-b948-5e984f176bb6"/>
    <ds:schemaRef ds:uri="4382931b-6036-484b-ad41-6810b26eb98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Brenda Patricia Diaz Vidal</cp:lastModifiedBy>
  <cp:revision/>
  <dcterms:created xsi:type="dcterms:W3CDTF">2020-12-07T14:41:17Z</dcterms:created>
  <dcterms:modified xsi:type="dcterms:W3CDTF">2023-11-18T16:58:21Z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