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3-5411 - SANDRA ZULUAGA Vs. ALLIANZ/"/>
    </mc:Choice>
  </mc:AlternateContent>
  <xr:revisionPtr revIDLastSave="19" documentId="8_{99A54429-EF1C-4D7B-9D26-7788ADF358D4}" xr6:coauthVersionLast="47" xr6:coauthVersionMax="47" xr10:uidLastSave="{3C1EE719-41B5-4244-B6B6-962D2F9F62C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<sst xmlns="http://schemas.openxmlformats.org/spreadsheetml/2006/main" count="240" uniqueCount="174">
  <si>
    <t>SOLICITUD DE ANTECEDENTES -ABOGADO EXTERNO-</t>
  </si>
  <si>
    <t>Radicado(23 digitos)</t>
  </si>
  <si>
    <t>2023115754</t>
  </si>
  <si>
    <t>Juzgado</t>
  </si>
  <si>
    <t>SUPERINTENDENCIA FINANCIERA DE COLOMBIA</t>
  </si>
  <si>
    <t>Demandado</t>
  </si>
  <si>
    <t xml:space="preserve">ALLIANZ SEGUROS S.A. </t>
  </si>
  <si>
    <t xml:space="preserve">Demandante </t>
  </si>
  <si>
    <t>SANDRA PATRICIA ZULUAGA TAPASCO</t>
  </si>
  <si>
    <t>Tipo de vinculacion compañía</t>
  </si>
  <si>
    <t>DEMANDA DIRECTA</t>
  </si>
  <si>
    <t xml:space="preserve">Tipo de perjucio </t>
  </si>
  <si>
    <t>SUSTRACCIÓN TOTAL</t>
  </si>
  <si>
    <t>INTERVINIENTE -Nombre de lesionado o muerto (s) del proceso</t>
  </si>
  <si>
    <t>N/A SUSTRACCIÓN - HURTO DE VEHICULO</t>
  </si>
  <si>
    <t xml:space="preserve">Numero de identificacion </t>
  </si>
  <si>
    <t>N/A</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</si>
  <si>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</si>
  <si>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</si>
  <si>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</si>
  <si>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</si>
  <si>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</si>
  <si>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</si>
  <si>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</si>
  <si>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</si>
  <si>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</si>
  <si>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</si>
  <si>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</si>
  <si>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</si>
  <si>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</si>
  <si>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</si>
  <si>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</si>
  <si>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</si>
  <si>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22 de marzo de 2023, el vehiculo Marca Kia, Sportage, modelo 2022, de placas JVT975 de propiedad de la señora YOLANDA RODRIGUEZ CANTOR y el cual era conducido por el señor SANDRA PATRICIA ZULUAGA TAPASCO, fue hurtado en el parqueadero del conjunto residencial TORRES DE SANTA LUCIA de la ciudad de Bogotá.
2. El hurto fue denunciado ante la Fiscalia y puesto en conocimiento de ALLIANZ SEGUROS S.A., razon por la cual la propietaria presentó la reclamacion formal ante la Compañia Aseguradora, sin embargo esta fue objetada por cuanto se determinó que el vehiculo habia sido entregado en la modalidad de venta al señor Jose Rodríguez, identificado como posible comprador del automotor, quien después de notificar el pago del vehiculo y de la deuda, recibió el mismo sin que la demandante hubiera realizado las validaciones pertinentes de las consignaciones de los cheques girados, circunstancia que configuraba un abuso de confianza.</t>
  </si>
  <si>
    <t>Asegurado</t>
  </si>
  <si>
    <t>Nit Asegurado</t>
  </si>
  <si>
    <t>C.C. No. 52.048.602</t>
  </si>
  <si>
    <t>Placa vehículo asegurado (si aplica)</t>
  </si>
  <si>
    <t>JVT975</t>
  </si>
  <si>
    <t>No. Póliza vinculada</t>
  </si>
  <si>
    <t>023223989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</si>
  <si>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</si>
  <si>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</si>
  <si>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</si>
  <si>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</si>
  <si>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</si>
  <si>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</si>
  <si>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</si>
  <si>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</si>
  <si>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</si>
  <si>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</si>
  <si>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</si>
  <si>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OCURRENCIA</t>
  </si>
  <si>
    <t xml:space="preserve">VIGENCIA </t>
  </si>
  <si>
    <t xml:space="preserve"> Desde las 00:00 horas del 15/03/2023 hasta las 24:00 horas del14/03/2024.</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</si>
  <si>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</si>
  <si>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</si>
  <si>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</si>
  <si>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</si>
  <si>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</si>
  <si>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</si>
  <si>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</si>
  <si>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</si>
  <si>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</si>
  <si>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</si>
  <si>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</si>
  <si>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</si>
  <si>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</si>
  <si>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</si>
  <si>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</si>
  <si>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</si>
  <si>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</si>
  <si>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</si>
  <si>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</si>
  <si>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</si>
  <si>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</si>
  <si>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</si>
  <si>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</si>
  <si>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</si>
  <si>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</si>
  <si>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</si>
  <si>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</si>
  <si>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</si>
  <si>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</si>
  <si>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</si>
  <si>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</si>
  <si>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</si>
  <si>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</si>
  <si>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</si>
  <si>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</si>
  <si>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</si>
  <si>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</si>
  <si>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</si>
  <si>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</si>
  <si>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</si>
  <si>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</si>
  <si>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</si>
  <si>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</si>
  <si>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</si>
  <si>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</si>
  <si>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</si>
  <si>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</si>
  <si>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</si>
  <si>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</si>
  <si>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</si>
  <si>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</si>
  <si>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</si>
  <si>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</si>
  <si>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</si>
  <si>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</si>
  <si>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</si>
  <si>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</si>
  <si>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</si>
  <si>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</si>
  <si>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</si>
  <si>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</si>
  <si>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</si>
  <si>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</si>
  <si>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</si>
  <si>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</si>
  <si>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</si>
  <si>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</si>
  <si>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</si>
  <si>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</si>
  <si>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</si>
  <si>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</si>
  <si>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</si>
  <si>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</si>
  <si>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</si>
  <si>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</si>
  <si>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</si>
  <si>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</si>
  <si>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</si>
  <si>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</si>
  <si>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</si>
  <si>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</si>
  <si>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</si>
  <si>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</si>
  <si>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</si>
  <si>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</si>
  <si>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</si>
  <si>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</si>
  <si>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</si>
  <si>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</si>
  <si>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</si>
  <si>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</si>
  <si>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</si>
  <si>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</si>
  <si>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</si>
  <si>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</si>
  <si>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</si>
  <si>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</si>
  <si>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</si>
  <si>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</si>
  <si>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</si>
  <si>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</si>
  <si>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</si>
  <si>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</si>
  <si>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</si>
  <si>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</si>
  <si>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</si>
  <si>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</si>
  <si>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</si>
  <si>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</si>
  <si>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</si>
  <si>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</si>
  <si>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</si>
  <si>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</si>
  <si>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SINIESTRO 125030330 - LEGIS  APJ32105</t>
  </si>
  <si>
    <t>Sustracción total</t>
  </si>
  <si>
    <t>Intereses moratorios</t>
  </si>
  <si>
    <t>La contingencia se califica como EVENTUAL toda vez que la acreditación de las circunstancias de modo, tiempo y lugar en como sucedió el hurto dependerá del debate probatorio.
Lo primero que debe tomarse en consideración, es que la Póliza de Automóviles Individual Livianos Particulares No. 023223989 / 0, cuyo asegurado es la señora SANDRA PATRICIA ZULUAGA TAPASCO, presta cobertura temporal y material, de conformidad con los hechos y pretensiones, expuestos en el líbelo de la demanda. Frente a la cobertura temporal, debe señalarse que el hecho, esto es, el hurto del vehículo de placas JVT975, ocurrió el 22 de marzo de 2023, es decir, acaeció dentro de la vigencia de la póliza comprendida entre el 15 de marzo de 2023 y el 14 de marzo de 2024. Aunado a ello, presta cobertura material en tanto ampara el hurto de mayor cuantía, pretensión que se le endilga a la Compañía de Seguros. 
Por otro lado, frente a la obligación indemnizatoria de la Compañía, debe decirse que en este caso existen indicios de los que podría inferirse que el hurto del que fue víctima la señora SANDRA PATRICIA ZULUAGA TAPASCO, obedeció a un delito agravado por la confianza, ante la entrega libre y voluntaria que le realizó aquella al señor JOSÉ RODRIGUEZ, identificado como posible comprador del vehículo, quien después de notificar el pago del automotor y de la deuda, recibió el vehículo sin que la asegurada realizara las validaciones pertinentes de las consignaciones de los cheques girados, y al cual se señala como el responsable del delito, circunstancia de la que pudo haber derivado el hurto del vehículo lo que constituiría una exclusión aplicable. Adicionalmente, existe en este caso una conducta constitutiva de culpa grave, consistente en los actos potestativos del tomador de entregar el vehículo a una persona sin verificar que se hubiera efectuado realmente el pago de la compraventa del vehículo. En ese sentido, dependerá del debate probatorio, y específicamente de la respuesta que efectúe la Fiscalía General de la Nación sobre el delito que se predica con las circunstancias de agravación, determinar si el hurto atendió a un hecho provocado o potestativo e incluso, aclarar las circunstancias en que ocurrió la anómala situación y si aquella se vio agravada por la confianza. 
Todo lo anterior, sin perjuicio del carácter contingente del proceso.</t>
  </si>
  <si>
    <t>Como liquidación objetiva de las pretensiones se estima un monto de $148.779.239.
1. Valor Asegurado: Por concepto del amparo de hurto de mayor cuantía contemplado en la Póliza de Automóviles Individual Livianos Particulares No. 023223989 / 0, se estima como limite la suma de $124.500.000.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$132.500.000.
2. Intereses de Mora: Se tendrá por intereses moratorios la suma de $24.279.239 contados desde el mes siguiente a la fecha en que se efectuó la reclamación por parte de la asegurada, esto es, a partir del 23 de abril de 2023, hasta la fecha de presentación del presente informe.
3. Deducible: No se encuentra contemplado dentro del contrato de seguro, deducible alguno para el amparo de hurto de mayor cuantía.</t>
  </si>
  <si>
    <t>EXCEPCIONES DE MERITO FRENTE A LA DEMANDA:
1. INEXISTENCIA DE OBLIGACIÓN DE INDEMNIZAR POR INCUMPLIMIENTO DE LAS CARGAS DEL ARTÍCULO 1077 DEL CÓDIGO DE COMERCIO.
2.FALTA DE COBERTURA MATERIAL AL ESTAR ANTE UN RIESGO EXPRESAMENTE EXCLUIDO DE AMPARO CONFORME CON LO CONSIGNADO EN EL CONDICIONADO DE LA PÓLIZA.
3. INEXISTENCIA DE OBLIGACIÓN INDEMNIZATORIA POR CUANTO LOS ACTOS POTESTATIVOS SON INASEGURABLES.
4. CARÁCTER MERAMENTE INDEMNIZATORIO QUE REVISTEN LOS CONTRATOS DE SEGUROS.
5. IMPROCEDENCIA DEL COBRO DE INTERESES MORATORIOS.
6. EN CUALQUIER CASO, DE NINGUNA FORMA SE PODRÁ EXCEDER EL LÍMITE DEL VALOR ASEGURADO.
7. DISPONIBILIDAD DEL VALOR ASEGURADO.
8. APLICACIÓN AL CLAUSULADO GENERAL DEL CONTRATO DE SEGURO – EN CASO DE ACREDITARSE EL HURTO DEL VEHÍCULO ASEGURADO, ESTE DEBERÁ TRANSFERIRSE A ALLIANZ SEGUROS S.A.
9. GENÉRICA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</si>
</sst>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Normal="100" workbookViewId="0">
      <selection activeCell="B30" sqref="B30:C30"/>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5" t="s">
        <v>0</v>
      </c>
      <c r="B1" s="45"/>
      <c r="C1" s="45"/>
    </row>
    <row r="2" spans="1:3" ht="14.5" customHeight="1" x14ac:dyDescent="0.35">
      <c r="A2" s="5" t="s">
        <v>1</v>
      </c>
      <c r="B2" s="49" t="s">
        <v>2</v>
      </c>
      <c r="C2" s="50"/>
    </row>
    <row r="3" spans="1:3" ht="14.5" customHeight="1" x14ac:dyDescent="0.35">
      <c r="A3" s="5" t="s">
        <v>3</v>
      </c>
      <c r="B3" s="47" t="s">
        <v>4</v>
      </c>
      <c r="C3" s="48"/>
    </row>
    <row r="4" spans="1:3" ht="14.5" customHeight="1" x14ac:dyDescent="0.35">
      <c r="A4" s="5" t="s">
        <v>5</v>
      </c>
      <c r="B4" s="47" t="s">
        <v>6</v>
      </c>
      <c r="C4" s="48"/>
    </row>
    <row r="5" spans="1:3" ht="14.5" customHeight="1" x14ac:dyDescent="0.35">
      <c r="A5" s="5" t="s">
        <v>7</v>
      </c>
      <c r="B5" s="47" t="s">
        <v>8</v>
      </c>
      <c r="C5" s="48"/>
    </row>
    <row r="6" spans="1:3" ht="14.5" customHeight="1" x14ac:dyDescent="0.35">
      <c r="A6" s="5" t="s">
        <v>9</v>
      </c>
      <c r="B6" s="46" t="s">
        <v>10</v>
      </c>
      <c r="C6" s="46"/>
    </row>
    <row r="7" spans="1:3" ht="14.5" customHeight="1" x14ac:dyDescent="0.35">
      <c r="A7" s="27" t="s">
        <v>11</v>
      </c>
      <c r="B7" s="47" t="s">
        <v>12</v>
      </c>
      <c r="C7" s="48"/>
    </row>
    <row r="8" spans="1:3" ht="14.5" customHeight="1" x14ac:dyDescent="0.35">
      <c r="A8" s="28" t="s">
        <v>13</v>
      </c>
      <c r="B8" s="46" t="s">
        <v>14</v>
      </c>
      <c r="C8" s="46"/>
    </row>
    <row r="9" spans="1:3" ht="14.5" customHeight="1" x14ac:dyDescent="0.35">
      <c r="A9" s="28" t="s">
        <v>15</v>
      </c>
      <c r="B9" s="46" t="s">
        <v>16</v>
      </c>
      <c r="C9" s="46"/>
    </row>
    <row r="10" spans="1:3" ht="14.5" customHeight="1" x14ac:dyDescent="0.35">
      <c r="A10" s="28" t="s">
        <v>17</v>
      </c>
      <c r="B10" s="46" t="s">
        <v>16</v>
      </c>
      <c r="C10" s="46"/>
    </row>
    <row r="11" spans="1:3" ht="14.5" customHeight="1" x14ac:dyDescent="0.35">
      <c r="A11" s="29" t="s">
        <v>18</v>
      </c>
      <c r="B11" s="46" t="s">
        <v>16</v>
      </c>
      <c r="C11" s="46"/>
    </row>
    <row r="12" spans="1:3" ht="14.5" customHeight="1" x14ac:dyDescent="0.35">
      <c r="A12" s="5" t="s">
        <v>19</v>
      </c>
      <c r="B12" s="46" t="s">
        <v>16</v>
      </c>
      <c r="C12" s="46"/>
    </row>
    <row r="13" spans="1:3" ht="14.5" customHeight="1" x14ac:dyDescent="0.35">
      <c r="A13" s="5" t="s">
        <v>20</v>
      </c>
      <c r="B13" s="46" t="s">
        <v>16</v>
      </c>
      <c r="C13" s="46"/>
    </row>
    <row r="14" spans="1:3" ht="14.5" customHeight="1" x14ac:dyDescent="0.35">
      <c r="A14" s="5" t="s">
        <v>21</v>
      </c>
      <c r="B14" s="46" t="s">
        <v>16</v>
      </c>
      <c r="C14" s="46"/>
    </row>
    <row r="15" spans="1:3" ht="14.5" customHeight="1" x14ac:dyDescent="0.35">
      <c r="A15" s="5" t="s">
        <v>22</v>
      </c>
      <c r="B15" s="46" t="s">
        <v>16</v>
      </c>
      <c r="C15" s="46"/>
    </row>
    <row r="16" spans="1:3" ht="14.5" customHeight="1" x14ac:dyDescent="0.35">
      <c r="A16" s="5" t="s">
        <v>23</v>
      </c>
      <c r="B16" s="46" t="s">
        <v>16</v>
      </c>
      <c r="C16" s="46"/>
    </row>
    <row r="17" spans="1:3" ht="14.5" customHeight="1" x14ac:dyDescent="0.35">
      <c r="A17" s="5" t="s">
        <v>24</v>
      </c>
      <c r="B17" s="46" t="s">
        <v>16</v>
      </c>
      <c r="C17" s="46"/>
    </row>
    <row r="18" spans="1:3" ht="14.5" customHeight="1" x14ac:dyDescent="0.35">
      <c r="A18" s="5" t="s">
        <v>25</v>
      </c>
      <c r="B18" s="46" t="s">
        <v>16</v>
      </c>
      <c r="C18" s="46"/>
    </row>
    <row r="19" spans="1:3" ht="14.5" customHeight="1" x14ac:dyDescent="0.35">
      <c r="A19" s="5" t="s">
        <v>26</v>
      </c>
      <c r="B19" s="46" t="s">
        <v>16</v>
      </c>
      <c r="C19" s="46"/>
    </row>
    <row r="20" spans="1:3" ht="14.5" customHeight="1" x14ac:dyDescent="0.35">
      <c r="A20" s="5" t="s">
        <v>27</v>
      </c>
      <c r="B20" s="46" t="s">
        <v>16</v>
      </c>
      <c r="C20" s="46"/>
    </row>
    <row r="21" spans="1:3" ht="14.5" customHeight="1" x14ac:dyDescent="0.35">
      <c r="A21" s="5" t="s">
        <v>28</v>
      </c>
      <c r="B21" s="46" t="s">
        <v>16</v>
      </c>
      <c r="C21" s="46"/>
    </row>
    <row r="22" spans="1:3" ht="14.5" customHeight="1" x14ac:dyDescent="0.35">
      <c r="A22" s="28" t="s">
        <v>29</v>
      </c>
      <c r="B22" s="56">
        <v>45007</v>
      </c>
      <c r="C22" s="55"/>
    </row>
    <row r="23" spans="1:3" ht="14.5" customHeight="1" x14ac:dyDescent="0.35">
      <c r="A23" s="28" t="s">
        <v>30</v>
      </c>
      <c r="B23" s="56">
        <v>45141</v>
      </c>
      <c r="C23" s="56"/>
    </row>
    <row r="24" spans="1:3" ht="14.5" customHeight="1" x14ac:dyDescent="0.35">
      <c r="A24" s="28" t="s">
        <v>31</v>
      </c>
      <c r="B24" s="56">
        <v>45174</v>
      </c>
      <c r="C24" s="56"/>
    </row>
    <row r="25" spans="1:3" x14ac:dyDescent="0.35">
      <c r="A25" s="51" t="s">
        <v>32</v>
      </c>
      <c r="B25" s="55" t="s">
        <v>33</v>
      </c>
      <c r="C25" s="44"/>
    </row>
    <row r="26" spans="1:3" x14ac:dyDescent="0.35">
      <c r="A26" s="51"/>
      <c r="B26" s="44"/>
      <c r="C26" s="44"/>
    </row>
    <row r="27" spans="1:3" ht="100.5" customHeight="1" x14ac:dyDescent="0.35">
      <c r="A27" s="51"/>
      <c r="B27" s="44"/>
      <c r="C27" s="44"/>
    </row>
    <row r="28" spans="1:3" x14ac:dyDescent="0.35">
      <c r="A28" s="28" t="s">
        <v>34</v>
      </c>
      <c r="B28" s="44" t="s">
        <v>8</v>
      </c>
      <c r="C28" s="44"/>
    </row>
    <row r="29" spans="1:3" x14ac:dyDescent="0.35">
      <c r="A29" s="28" t="s">
        <v>35</v>
      </c>
      <c r="B29" s="44" t="s">
        <v>36</v>
      </c>
      <c r="C29" s="44"/>
    </row>
    <row r="30" spans="1:3" x14ac:dyDescent="0.35">
      <c r="A30" s="28" t="s">
        <v>37</v>
      </c>
      <c r="B30" s="44" t="s">
        <v>38</v>
      </c>
      <c r="C30" s="44"/>
    </row>
    <row r="31" spans="1:3" x14ac:dyDescent="0.35">
      <c r="A31" s="28" t="s">
        <v>39</v>
      </c>
      <c r="B31" s="44" t="s">
        <v>40</v>
      </c>
      <c r="C31" s="44"/>
    </row>
    <row r="32" spans="1:3" x14ac:dyDescent="0.35">
      <c r="A32" s="28" t="s">
        <v>41</v>
      </c>
      <c r="B32" s="53">
        <v>45229</v>
      </c>
      <c r="C32" s="54"/>
    </row>
    <row r="33" spans="1:3" x14ac:dyDescent="0.35">
      <c r="A33" s="5" t="s">
        <v>42</v>
      </c>
      <c r="B33" s="53">
        <v>45231</v>
      </c>
      <c r="C33" s="54"/>
    </row>
    <row r="34" spans="1:3" ht="43.5" x14ac:dyDescent="0.35">
      <c r="A34" s="5" t="s">
        <v>43</v>
      </c>
      <c r="B34" s="52">
        <v>45259</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6" sqref="B6:C6"/>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6" t="s">
        <v>44</v>
      </c>
      <c r="B1" s="76"/>
      <c r="C1" s="76"/>
    </row>
    <row r="2" spans="1:3" ht="15.75" customHeight="1" x14ac:dyDescent="0.35">
      <c r="A2" s="20" t="s">
        <v>45</v>
      </c>
      <c r="B2" s="66" t="s">
        <v>168</v>
      </c>
      <c r="C2" s="67"/>
    </row>
    <row r="3" spans="1:3" s="2" customFormat="1" x14ac:dyDescent="0.35">
      <c r="A3" s="5" t="s">
        <v>1</v>
      </c>
      <c r="B3" s="46" t="str">
        <f>'AUTOS  NOTA 322'!B2:C2</f>
        <v>2023115754</v>
      </c>
      <c r="C3" s="46"/>
    </row>
    <row r="4" spans="1:3" s="2" customFormat="1" x14ac:dyDescent="0.35">
      <c r="A4" s="5" t="s">
        <v>3</v>
      </c>
      <c r="B4" s="46" t="str">
        <f>'AUTOS  NOTA 322'!B3:C3</f>
        <v>SUPERINTENDENCIA FINANCIERA DE COLOMBIA</v>
      </c>
      <c r="C4" s="46"/>
    </row>
    <row r="5" spans="1:3" s="2" customFormat="1" x14ac:dyDescent="0.35">
      <c r="A5" s="5" t="s">
        <v>5</v>
      </c>
      <c r="B5" s="46" t="str">
        <f>'AUTOS  NOTA 322'!B4:C4</f>
        <v xml:space="preserve">ALLIANZ SEGUROS S.A. </v>
      </c>
      <c r="C5" s="46"/>
    </row>
    <row r="6" spans="1:3" s="2" customFormat="1" x14ac:dyDescent="0.35">
      <c r="A6" s="5" t="s">
        <v>7</v>
      </c>
      <c r="B6" s="46" t="str">
        <f>'AUTOS  NOTA 322'!B5:C5</f>
        <v>SANDRA PATRICIA ZULUAGA TAPASCO</v>
      </c>
      <c r="C6" s="46"/>
    </row>
    <row r="7" spans="1:3" s="2" customFormat="1" x14ac:dyDescent="0.35">
      <c r="A7" s="5" t="s">
        <v>9</v>
      </c>
      <c r="B7" s="46" t="str">
        <f>'AUTOS  NOTA 322'!B6:C6</f>
        <v>DEMANDA DIRECTA</v>
      </c>
      <c r="C7" s="46"/>
    </row>
    <row r="8" spans="1:3" s="2" customFormat="1" x14ac:dyDescent="0.35">
      <c r="A8" s="31" t="s">
        <v>46</v>
      </c>
      <c r="B8" s="46" t="str">
        <f>'AUTOS  NOTA 322'!B7:C8</f>
        <v>N/A SUSTRACCIÓN - HURTO DE VEHICULO</v>
      </c>
      <c r="C8" s="46"/>
    </row>
    <row r="9" spans="1:3" x14ac:dyDescent="0.35">
      <c r="A9" s="20" t="s">
        <v>47</v>
      </c>
      <c r="B9" s="46">
        <v>23223989</v>
      </c>
      <c r="C9" s="46"/>
    </row>
    <row r="10" spans="1:3" x14ac:dyDescent="0.35">
      <c r="A10" s="20" t="s">
        <v>48</v>
      </c>
      <c r="B10" s="46" t="s">
        <v>12</v>
      </c>
      <c r="C10" s="46"/>
    </row>
    <row r="11" spans="1:3" x14ac:dyDescent="0.35">
      <c r="A11" s="20" t="s">
        <v>49</v>
      </c>
      <c r="B11" s="59">
        <v>124500000</v>
      </c>
      <c r="C11" s="60"/>
    </row>
    <row r="12" spans="1:3" x14ac:dyDescent="0.35">
      <c r="A12" s="20" t="s">
        <v>50</v>
      </c>
      <c r="B12" s="59">
        <v>0</v>
      </c>
      <c r="C12" s="60"/>
    </row>
    <row r="13" spans="1:3" x14ac:dyDescent="0.35">
      <c r="A13" s="20" t="s">
        <v>51</v>
      </c>
      <c r="B13" s="47" t="s">
        <v>52</v>
      </c>
      <c r="C13" s="48"/>
    </row>
    <row r="14" spans="1:3" x14ac:dyDescent="0.35">
      <c r="A14" s="20" t="s">
        <v>53</v>
      </c>
      <c r="B14" s="77" t="s">
        <v>54</v>
      </c>
      <c r="C14" s="46"/>
    </row>
    <row r="15" spans="1:3" x14ac:dyDescent="0.35">
      <c r="A15" s="20" t="s">
        <v>55</v>
      </c>
      <c r="B15" s="46" t="s">
        <v>56</v>
      </c>
      <c r="C15" s="46"/>
    </row>
    <row r="16" spans="1:3" x14ac:dyDescent="0.35">
      <c r="A16" s="20" t="s">
        <v>57</v>
      </c>
      <c r="B16" s="46" t="s">
        <v>56</v>
      </c>
      <c r="C16" s="46"/>
    </row>
    <row r="17" spans="1:3" x14ac:dyDescent="0.35">
      <c r="A17" s="63" t="s">
        <v>58</v>
      </c>
      <c r="B17" s="46"/>
      <c r="C17" s="46"/>
    </row>
    <row r="18" spans="1:3" x14ac:dyDescent="0.35">
      <c r="A18" s="64"/>
      <c r="B18" s="10" t="s">
        <v>59</v>
      </c>
      <c r="C18" s="10" t="s">
        <v>60</v>
      </c>
    </row>
    <row r="19" spans="1:3" x14ac:dyDescent="0.35">
      <c r="A19" s="64"/>
      <c r="B19" s="6" t="s">
        <v>61</v>
      </c>
      <c r="C19" s="6"/>
    </row>
    <row r="20" spans="1:3" x14ac:dyDescent="0.35">
      <c r="A20" s="64"/>
      <c r="B20" s="6"/>
      <c r="C20" s="6"/>
    </row>
    <row r="21" spans="1:3" x14ac:dyDescent="0.35">
      <c r="A21" s="65"/>
      <c r="B21" s="6"/>
      <c r="C21" s="6"/>
    </row>
    <row r="22" spans="1:3" x14ac:dyDescent="0.35">
      <c r="A22" s="20" t="s">
        <v>62</v>
      </c>
      <c r="B22" s="46"/>
      <c r="C22" s="46"/>
    </row>
    <row r="23" spans="1:3" x14ac:dyDescent="0.35">
      <c r="A23" s="20" t="s">
        <v>63</v>
      </c>
      <c r="B23" s="66"/>
      <c r="C23" s="67"/>
    </row>
    <row r="24" spans="1:3" x14ac:dyDescent="0.35">
      <c r="A24" s="20" t="s">
        <v>64</v>
      </c>
      <c r="B24" s="46" t="s">
        <v>65</v>
      </c>
      <c r="C24" s="46"/>
    </row>
    <row r="25" spans="1:3" x14ac:dyDescent="0.35">
      <c r="A25" s="20" t="s">
        <v>66</v>
      </c>
      <c r="B25" s="46"/>
      <c r="C25" s="46"/>
    </row>
    <row r="26" spans="1:3" x14ac:dyDescent="0.35">
      <c r="A26" s="20" t="s">
        <v>67</v>
      </c>
      <c r="B26" s="46"/>
      <c r="C26" s="46"/>
    </row>
    <row r="27" spans="1:3" x14ac:dyDescent="0.35">
      <c r="A27" s="19" t="s">
        <v>68</v>
      </c>
      <c r="B27" s="46"/>
      <c r="C27" s="46"/>
    </row>
    <row r="28" spans="1:3" x14ac:dyDescent="0.35">
      <c r="A28" s="68" t="s">
        <v>69</v>
      </c>
      <c r="B28" s="68"/>
      <c r="C28" s="68"/>
    </row>
    <row r="29" spans="1:3" x14ac:dyDescent="0.35">
      <c r="A29" s="61" t="s">
        <v>70</v>
      </c>
      <c r="B29" s="62"/>
      <c r="C29" s="11"/>
    </row>
    <row r="30" spans="1:3" x14ac:dyDescent="0.35">
      <c r="A30" s="61" t="s">
        <v>71</v>
      </c>
      <c r="B30" s="62"/>
      <c r="C30" s="11"/>
    </row>
    <row r="31" spans="1:3" x14ac:dyDescent="0.35">
      <c r="A31" s="61" t="s">
        <v>72</v>
      </c>
      <c r="B31" s="62"/>
      <c r="C31" s="12"/>
    </row>
    <row r="32" spans="1:3" x14ac:dyDescent="0.35">
      <c r="A32" s="61" t="s">
        <v>73</v>
      </c>
      <c r="B32" s="62"/>
      <c r="C32" s="11"/>
    </row>
    <row r="33" spans="1:3" x14ac:dyDescent="0.35">
      <c r="A33" s="61" t="s">
        <v>74</v>
      </c>
      <c r="B33" s="62"/>
      <c r="C33" s="11"/>
    </row>
    <row r="34" spans="1:3" x14ac:dyDescent="0.35">
      <c r="A34" s="61" t="s">
        <v>75</v>
      </c>
      <c r="B34" s="62"/>
      <c r="C34" s="13"/>
    </row>
    <row r="35" spans="1:3" x14ac:dyDescent="0.35">
      <c r="A35" s="57" t="s">
        <v>76</v>
      </c>
      <c r="B35" s="58"/>
      <c r="C35" s="14"/>
    </row>
    <row r="36" spans="1:3" x14ac:dyDescent="0.35">
      <c r="A36" s="57" t="s">
        <v>77</v>
      </c>
      <c r="B36" s="58"/>
      <c r="C36" s="15"/>
    </row>
    <row r="37" spans="1:3" x14ac:dyDescent="0.35">
      <c r="A37" s="69" t="s">
        <v>78</v>
      </c>
      <c r="B37" s="70"/>
      <c r="C37" s="15"/>
    </row>
    <row r="38" spans="1:3" x14ac:dyDescent="0.35">
      <c r="A38" s="71"/>
      <c r="B38" s="72"/>
      <c r="C38" s="15"/>
    </row>
    <row r="39" spans="1:3" x14ac:dyDescent="0.35">
      <c r="A39" s="73"/>
      <c r="B39" s="74"/>
      <c r="C39" s="15"/>
    </row>
    <row r="40" spans="1:3" x14ac:dyDescent="0.35">
      <c r="A40" s="75" t="s">
        <v>79</v>
      </c>
      <c r="B40" s="75"/>
      <c r="C40" s="75"/>
    </row>
    <row r="41" spans="1:3" x14ac:dyDescent="0.35">
      <c r="A41" s="17" t="s">
        <v>80</v>
      </c>
      <c r="B41" s="18"/>
      <c r="C41" s="15"/>
    </row>
    <row r="42" spans="1:3" x14ac:dyDescent="0.35">
      <c r="A42" s="57" t="s">
        <v>81</v>
      </c>
      <c r="B42" s="58"/>
      <c r="C42" s="15"/>
    </row>
    <row r="43" spans="1:3" x14ac:dyDescent="0.35">
      <c r="A43" s="57" t="s">
        <v>82</v>
      </c>
      <c r="B43" s="58"/>
      <c r="C43" s="15"/>
    </row>
    <row r="44" spans="1:3" x14ac:dyDescent="0.35">
      <c r="A44" s="17" t="s">
        <v>83</v>
      </c>
      <c r="B44" s="18"/>
      <c r="C44" s="15"/>
    </row>
    <row r="45" spans="1:3" x14ac:dyDescent="0.35">
      <c r="A45" s="17" t="s">
        <v>84</v>
      </c>
      <c r="B45" s="18"/>
      <c r="C45" s="15"/>
    </row>
    <row r="46" spans="1:3" x14ac:dyDescent="0.35">
      <c r="A46" s="57" t="s">
        <v>85</v>
      </c>
      <c r="B46" s="58"/>
      <c r="C46" s="15"/>
    </row>
    <row r="47" spans="1:3" x14ac:dyDescent="0.35">
      <c r="A47" s="17" t="s">
        <v>86</v>
      </c>
      <c r="B47" s="16"/>
      <c r="C47" s="15"/>
    </row>
    <row r="48" spans="1:3" x14ac:dyDescent="0.35">
      <c r="A48" s="57" t="s">
        <v>87</v>
      </c>
      <c r="B48" s="58"/>
      <c r="C48" s="15"/>
    </row>
    <row r="49" spans="1:3" x14ac:dyDescent="0.35">
      <c r="A49" s="57" t="s">
        <v>88</v>
      </c>
      <c r="B49" s="58"/>
      <c r="C49" s="15"/>
    </row>
    <row r="50" spans="1:3" x14ac:dyDescent="0.35">
      <c r="A50" s="57" t="s">
        <v>78</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76" t="s">
        <v>89</v>
      </c>
      <c r="B1" s="76"/>
      <c r="C1" s="76"/>
    </row>
    <row r="2" spans="1:9" ht="15" customHeight="1" x14ac:dyDescent="0.35">
      <c r="A2" s="35" t="s">
        <v>45</v>
      </c>
      <c r="B2" s="81" t="str">
        <f>'AUTOS NOTA 321'!B2:C2</f>
        <v>SINIESTRO 125030330 - LEGIS  APJ32105</v>
      </c>
      <c r="C2" s="82"/>
    </row>
    <row r="3" spans="1:9" x14ac:dyDescent="0.35">
      <c r="A3" s="36" t="s">
        <v>1</v>
      </c>
      <c r="B3" s="96" t="str">
        <f>'AUTOS  NOTA 322'!B2:C2</f>
        <v>2023115754</v>
      </c>
      <c r="C3" s="96"/>
    </row>
    <row r="4" spans="1:9" x14ac:dyDescent="0.35">
      <c r="A4" s="36" t="s">
        <v>3</v>
      </c>
      <c r="B4" s="96" t="str">
        <f>'AUTOS  NOTA 322'!B3:C3</f>
        <v>SUPERINTENDENCIA FINANCIERA DE COLOMBIA</v>
      </c>
      <c r="C4" s="96"/>
    </row>
    <row r="5" spans="1:9" x14ac:dyDescent="0.35">
      <c r="A5" s="36" t="s">
        <v>5</v>
      </c>
      <c r="B5" s="96" t="str">
        <f>'AUTOS  NOTA 322'!B4:C4</f>
        <v xml:space="preserve">ALLIANZ SEGUROS S.A. </v>
      </c>
      <c r="C5" s="96"/>
    </row>
    <row r="6" spans="1:9" ht="15" customHeight="1" x14ac:dyDescent="0.35">
      <c r="A6" s="36" t="s">
        <v>7</v>
      </c>
      <c r="B6" s="96" t="str">
        <f>'AUTOS  NOTA 322'!B5:C5</f>
        <v>SANDRA PATRICIA ZULUAGA TAPASCO</v>
      </c>
      <c r="C6" s="96"/>
    </row>
    <row r="7" spans="1:9" x14ac:dyDescent="0.35">
      <c r="A7" s="36" t="s">
        <v>9</v>
      </c>
      <c r="B7" s="96" t="str">
        <f>'AUTOS  NOTA 322'!B6:C6</f>
        <v>DEMANDA DIRECTA</v>
      </c>
      <c r="C7" s="96"/>
    </row>
    <row r="8" spans="1:9" x14ac:dyDescent="0.35">
      <c r="A8" s="38" t="s">
        <v>46</v>
      </c>
      <c r="B8" s="96" t="str">
        <f>'AUTOS  NOTA 322'!B7:C8</f>
        <v>N/A SUSTRACCIÓN - HURTO DE VEHICULO</v>
      </c>
      <c r="C8" s="96"/>
    </row>
    <row r="9" spans="1:9" ht="29" x14ac:dyDescent="0.35">
      <c r="A9" s="36" t="s">
        <v>90</v>
      </c>
      <c r="B9" s="94">
        <f>SUM(C11,C12,C14,C15,C17)</f>
        <v>166983837</v>
      </c>
      <c r="C9" s="95"/>
    </row>
    <row r="10" spans="1:9" x14ac:dyDescent="0.35">
      <c r="A10" s="97" t="s">
        <v>91</v>
      </c>
      <c r="B10" s="86" t="s">
        <v>92</v>
      </c>
      <c r="C10" s="87"/>
    </row>
    <row r="11" spans="1:9" x14ac:dyDescent="0.35">
      <c r="A11" s="97"/>
      <c r="B11" s="37" t="s">
        <v>94</v>
      </c>
      <c r="C11" s="32">
        <v>27830640</v>
      </c>
    </row>
    <row r="12" spans="1:9" x14ac:dyDescent="0.35">
      <c r="A12" s="97"/>
      <c r="B12" s="37" t="s">
        <v>170</v>
      </c>
      <c r="C12" s="32">
        <v>14653197</v>
      </c>
    </row>
    <row r="13" spans="1:9" x14ac:dyDescent="0.35">
      <c r="A13" s="97"/>
      <c r="B13" s="86" t="s">
        <v>104</v>
      </c>
      <c r="C13" s="87"/>
    </row>
    <row r="14" spans="1:9" x14ac:dyDescent="0.35">
      <c r="A14" s="97"/>
      <c r="B14" s="37" t="s">
        <v>95</v>
      </c>
      <c r="C14" s="40"/>
    </row>
    <row r="15" spans="1:9" x14ac:dyDescent="0.35">
      <c r="A15" s="97"/>
      <c r="B15" s="37" t="s">
        <v>96</v>
      </c>
      <c r="C15" s="40"/>
      <c r="E15" t="s">
        <v>97</v>
      </c>
      <c r="F15" s="22">
        <v>0.7</v>
      </c>
    </row>
    <row r="16" spans="1:9" x14ac:dyDescent="0.35">
      <c r="A16" s="97"/>
      <c r="B16" s="86" t="s">
        <v>98</v>
      </c>
      <c r="C16" s="87"/>
      <c r="E16" t="s">
        <v>99</v>
      </c>
      <c r="F16" s="23">
        <v>0.3</v>
      </c>
      <c r="I16" s="25"/>
    </row>
    <row r="17" spans="1:9" x14ac:dyDescent="0.35">
      <c r="A17" s="97"/>
      <c r="B17" s="37" t="s">
        <v>169</v>
      </c>
      <c r="C17" s="41">
        <v>124500000</v>
      </c>
      <c r="F17" s="26"/>
      <c r="I17" s="25"/>
    </row>
    <row r="18" spans="1:9" ht="23.25" customHeight="1" x14ac:dyDescent="0.35">
      <c r="A18" s="39" t="s">
        <v>100</v>
      </c>
      <c r="B18" s="81" t="s">
        <v>99</v>
      </c>
      <c r="C18" s="82"/>
    </row>
    <row r="19" spans="1:9" ht="58" x14ac:dyDescent="0.35">
      <c r="A19" s="36" t="s">
        <v>101</v>
      </c>
      <c r="B19" s="88" t="s">
        <v>171</v>
      </c>
      <c r="C19" s="89"/>
    </row>
    <row r="20" spans="1:9" ht="15" customHeight="1" x14ac:dyDescent="0.35">
      <c r="A20" s="21" t="s">
        <v>102</v>
      </c>
      <c r="B20" s="83">
        <f>((C22+C23+C25+C26+C30+C28+C32+C34+C29+C33)-C37)*C36*C38</f>
        <v>148779239</v>
      </c>
      <c r="C20" s="83"/>
    </row>
    <row r="21" spans="1:9" x14ac:dyDescent="0.35">
      <c r="A21" s="7" t="s">
        <v>103</v>
      </c>
      <c r="B21" s="90" t="s">
        <v>92</v>
      </c>
      <c r="C21" s="91"/>
    </row>
    <row r="22" spans="1:9" x14ac:dyDescent="0.35">
      <c r="A22" s="92"/>
      <c r="B22" s="37" t="s">
        <v>93</v>
      </c>
      <c r="C22" s="32">
        <v>0</v>
      </c>
    </row>
    <row r="23" spans="1:9" x14ac:dyDescent="0.35">
      <c r="A23" s="93"/>
      <c r="B23" s="37" t="s">
        <v>94</v>
      </c>
      <c r="C23" s="32">
        <v>0</v>
      </c>
    </row>
    <row r="24" spans="1:9" x14ac:dyDescent="0.35">
      <c r="A24" s="93"/>
      <c r="B24" s="86" t="s">
        <v>104</v>
      </c>
      <c r="C24" s="87"/>
    </row>
    <row r="25" spans="1:9" x14ac:dyDescent="0.35">
      <c r="A25" s="93"/>
      <c r="B25" s="37" t="s">
        <v>95</v>
      </c>
      <c r="C25" s="32">
        <v>0</v>
      </c>
    </row>
    <row r="26" spans="1:9" ht="29.15" customHeight="1" x14ac:dyDescent="0.35">
      <c r="A26" s="93"/>
      <c r="B26" s="37" t="s">
        <v>105</v>
      </c>
      <c r="C26" s="32">
        <v>0</v>
      </c>
    </row>
    <row r="27" spans="1:9" x14ac:dyDescent="0.35">
      <c r="A27" s="93"/>
      <c r="B27" s="86" t="s">
        <v>106</v>
      </c>
      <c r="C27" s="87"/>
    </row>
    <row r="28" spans="1:9" x14ac:dyDescent="0.35">
      <c r="A28" s="93"/>
      <c r="B28" s="37" t="s">
        <v>107</v>
      </c>
      <c r="C28" s="32">
        <v>0</v>
      </c>
    </row>
    <row r="29" spans="1:9" x14ac:dyDescent="0.35">
      <c r="A29" s="93"/>
      <c r="B29" s="37" t="s">
        <v>93</v>
      </c>
      <c r="C29" s="32">
        <v>0</v>
      </c>
    </row>
    <row r="30" spans="1:9" x14ac:dyDescent="0.35">
      <c r="A30" s="93"/>
      <c r="B30" s="37" t="s">
        <v>94</v>
      </c>
      <c r="C30" s="32">
        <v>0</v>
      </c>
    </row>
    <row r="31" spans="1:9" x14ac:dyDescent="0.35">
      <c r="A31" s="93"/>
      <c r="B31" s="86" t="s">
        <v>108</v>
      </c>
      <c r="C31" s="87"/>
    </row>
    <row r="32" spans="1:9" x14ac:dyDescent="0.35">
      <c r="A32" s="93"/>
      <c r="B32" s="37" t="s">
        <v>12</v>
      </c>
      <c r="C32" s="32">
        <v>124500000</v>
      </c>
    </row>
    <row r="33" spans="1:3" x14ac:dyDescent="0.35">
      <c r="A33" s="93"/>
      <c r="B33" s="37" t="s">
        <v>94</v>
      </c>
      <c r="C33" s="32">
        <v>0</v>
      </c>
    </row>
    <row r="34" spans="1:3" x14ac:dyDescent="0.35">
      <c r="A34" s="93"/>
      <c r="B34" s="37" t="s">
        <v>170</v>
      </c>
      <c r="C34" s="32">
        <v>24279239</v>
      </c>
    </row>
    <row r="35" spans="1:3" x14ac:dyDescent="0.35">
      <c r="A35" s="93"/>
      <c r="B35" s="86" t="s">
        <v>109</v>
      </c>
      <c r="C35" s="87"/>
    </row>
    <row r="36" spans="1:3" x14ac:dyDescent="0.35">
      <c r="A36" s="93"/>
      <c r="B36" s="37" t="s">
        <v>110</v>
      </c>
      <c r="C36" s="33">
        <v>1</v>
      </c>
    </row>
    <row r="37" spans="1:3" x14ac:dyDescent="0.35">
      <c r="A37" s="93"/>
      <c r="B37" s="37" t="s">
        <v>50</v>
      </c>
      <c r="C37" s="34">
        <v>0</v>
      </c>
    </row>
    <row r="38" spans="1:3" x14ac:dyDescent="0.35">
      <c r="A38" s="93"/>
      <c r="B38" s="37" t="s">
        <v>111</v>
      </c>
      <c r="C38" s="33">
        <v>1</v>
      </c>
    </row>
    <row r="39" spans="1:3" x14ac:dyDescent="0.35">
      <c r="A39" s="24" t="s">
        <v>112</v>
      </c>
      <c r="B39" s="83">
        <f>IFERROR(B20*(VLOOKUP(B18,E15:F17,2,0)),16666)</f>
        <v>44633771.699999996</v>
      </c>
      <c r="C39" s="83"/>
    </row>
    <row r="40" spans="1:3" ht="93" customHeight="1" x14ac:dyDescent="0.35">
      <c r="A40" s="36" t="s">
        <v>113</v>
      </c>
      <c r="B40" s="84" t="s">
        <v>172</v>
      </c>
      <c r="C40" s="85"/>
    </row>
    <row r="41" spans="1:3" ht="211.5" customHeight="1" x14ac:dyDescent="0.35">
      <c r="A41" s="36" t="s">
        <v>114</v>
      </c>
      <c r="B41" s="79" t="s">
        <v>173</v>
      </c>
      <c r="C41" s="80"/>
    </row>
    <row r="42" spans="1:3" ht="26.15" customHeight="1" x14ac:dyDescent="0.35">
      <c r="A42" s="43" t="s">
        <v>115</v>
      </c>
      <c r="B42" s="43"/>
      <c r="C42" s="43"/>
    </row>
    <row r="43" spans="1:3" x14ac:dyDescent="0.35">
      <c r="A43" s="42" t="s">
        <v>116</v>
      </c>
      <c r="B43" s="78"/>
      <c r="C43" s="78"/>
    </row>
    <row r="44" spans="1:3" ht="41.15" customHeight="1" x14ac:dyDescent="0.35">
      <c r="A44" s="42" t="s">
        <v>117</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6" t="s">
        <v>118</v>
      </c>
      <c r="B1" s="76"/>
      <c r="C1" s="76"/>
    </row>
    <row r="2" spans="1:3" x14ac:dyDescent="0.35">
      <c r="A2" s="20" t="s">
        <v>45</v>
      </c>
      <c r="B2" s="66" t="str">
        <f>'AUTOS NOTA 324'!B2:C2</f>
        <v>SINIESTRO 125030330 - LEGIS  APJ32105</v>
      </c>
      <c r="C2" s="67"/>
    </row>
    <row r="3" spans="1:3" x14ac:dyDescent="0.35">
      <c r="A3" s="5" t="s">
        <v>1</v>
      </c>
      <c r="B3" s="46" t="str">
        <f>'AUTOS  NOTA 322'!B2:C2</f>
        <v>2023115754</v>
      </c>
      <c r="C3" s="46"/>
    </row>
    <row r="4" spans="1:3" x14ac:dyDescent="0.35">
      <c r="A4" s="5" t="s">
        <v>3</v>
      </c>
      <c r="B4" s="46" t="str">
        <f>'AUTOS  NOTA 322'!B3:C3</f>
        <v>SUPERINTENDENCIA FINANCIERA DE COLOMBIA</v>
      </c>
      <c r="C4" s="46"/>
    </row>
    <row r="5" spans="1:3" x14ac:dyDescent="0.35">
      <c r="A5" s="5" t="s">
        <v>5</v>
      </c>
      <c r="B5" s="46" t="str">
        <f>'AUTOS  NOTA 322'!B4:C4</f>
        <v xml:space="preserve">ALLIANZ SEGUROS S.A. </v>
      </c>
      <c r="C5" s="46"/>
    </row>
    <row r="6" spans="1:3" ht="15" customHeight="1" x14ac:dyDescent="0.35">
      <c r="A6" s="5" t="s">
        <v>7</v>
      </c>
      <c r="B6" s="46" t="str">
        <f>'AUTOS  NOTA 322'!B5:C5</f>
        <v>SANDRA PATRICIA ZULUAGA TAPASCO</v>
      </c>
      <c r="C6" s="46"/>
    </row>
    <row r="7" spans="1:3" ht="15" customHeight="1" x14ac:dyDescent="0.35">
      <c r="A7" s="5" t="s">
        <v>9</v>
      </c>
      <c r="B7" s="46" t="str">
        <f>'AUTOS  NOTA 322'!B6:C6</f>
        <v>DEMANDA DIRECTA</v>
      </c>
      <c r="C7" s="46"/>
    </row>
    <row r="8" spans="1:3" ht="15" customHeight="1" x14ac:dyDescent="0.35">
      <c r="A8" s="31" t="s">
        <v>46</v>
      </c>
      <c r="B8" s="46" t="str">
        <f>'AUTOS  NOTA 322'!B7:C8</f>
        <v>N/A SUSTRACCIÓN - HURTO DE VEHICULO</v>
      </c>
      <c r="C8" s="46"/>
    </row>
    <row r="9" spans="1:3" ht="19" customHeight="1" x14ac:dyDescent="0.35">
      <c r="A9" s="5" t="s">
        <v>119</v>
      </c>
      <c r="B9" s="46"/>
      <c r="C9" s="46"/>
    </row>
    <row r="10" spans="1:3" x14ac:dyDescent="0.35">
      <c r="A10" s="7" t="s">
        <v>103</v>
      </c>
      <c r="B10" s="100">
        <f>'AUTOS NOTA 324'!B20:C20</f>
        <v>148779239</v>
      </c>
      <c r="C10" s="100"/>
    </row>
    <row r="11" spans="1:3" x14ac:dyDescent="0.35">
      <c r="A11" s="7" t="s">
        <v>120</v>
      </c>
      <c r="B11" s="101">
        <f>'AUTOS NOTA 324'!B39:C39</f>
        <v>44633771.699999996</v>
      </c>
      <c r="C11" s="46"/>
    </row>
    <row r="12" spans="1:3" ht="29" x14ac:dyDescent="0.35">
      <c r="A12" s="7" t="s">
        <v>121</v>
      </c>
      <c r="B12" s="98"/>
      <c r="C12" s="99"/>
    </row>
    <row r="13" spans="1:3" ht="43.5" x14ac:dyDescent="0.35">
      <c r="A13" s="5" t="s">
        <v>122</v>
      </c>
      <c r="B13" s="46"/>
      <c r="C13" s="46"/>
    </row>
    <row r="14" spans="1:3" ht="43.5" x14ac:dyDescent="0.35">
      <c r="A14" s="5" t="s">
        <v>123</v>
      </c>
      <c r="B14" s="46"/>
      <c r="C14" s="46"/>
    </row>
    <row r="15" spans="1:3" x14ac:dyDescent="0.35">
      <c r="A15" s="5" t="s">
        <v>124</v>
      </c>
      <c r="B15" s="6"/>
      <c r="C15" s="6"/>
    </row>
    <row r="16" spans="1:3" x14ac:dyDescent="0.35">
      <c r="A16" s="7" t="s">
        <v>125</v>
      </c>
      <c r="B16" s="46"/>
      <c r="C16" s="46"/>
    </row>
    <row r="17" spans="1:3" x14ac:dyDescent="0.35">
      <c r="A17" s="6" t="s">
        <v>126</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51</v>
      </c>
      <c r="B1" t="s">
        <v>56</v>
      </c>
      <c r="C1" s="9" t="s">
        <v>58</v>
      </c>
      <c r="D1" s="9" t="s">
        <v>127</v>
      </c>
      <c r="E1" s="3" t="s">
        <v>64</v>
      </c>
      <c r="F1" s="2" t="s">
        <v>97</v>
      </c>
      <c r="G1" s="4">
        <v>0</v>
      </c>
      <c r="H1" t="s">
        <v>24</v>
      </c>
      <c r="I1" t="s">
        <v>128</v>
      </c>
      <c r="K1" t="s">
        <v>129</v>
      </c>
      <c r="L1" s="30" t="s">
        <v>130</v>
      </c>
      <c r="M1" t="s">
        <v>52</v>
      </c>
      <c r="N1" t="s">
        <v>97</v>
      </c>
      <c r="O1" t="s">
        <v>131</v>
      </c>
    </row>
    <row r="2" spans="1:15" x14ac:dyDescent="0.35">
      <c r="A2" t="s">
        <v>52</v>
      </c>
      <c r="B2" t="s">
        <v>132</v>
      </c>
      <c r="C2" t="s">
        <v>133</v>
      </c>
      <c r="D2" s="2" t="s">
        <v>134</v>
      </c>
      <c r="E2" s="1" t="s">
        <v>65</v>
      </c>
      <c r="F2" s="2" t="s">
        <v>135</v>
      </c>
      <c r="G2" s="4">
        <v>0.7</v>
      </c>
      <c r="H2" t="s">
        <v>136</v>
      </c>
      <c r="I2" t="s">
        <v>137</v>
      </c>
      <c r="K2" t="s">
        <v>10</v>
      </c>
      <c r="L2" s="30" t="s">
        <v>138</v>
      </c>
      <c r="M2" t="s">
        <v>139</v>
      </c>
      <c r="N2" t="s">
        <v>99</v>
      </c>
      <c r="O2" t="s">
        <v>132</v>
      </c>
    </row>
    <row r="3" spans="1:15" x14ac:dyDescent="0.35">
      <c r="A3" t="s">
        <v>139</v>
      </c>
      <c r="C3" t="s">
        <v>140</v>
      </c>
      <c r="D3" s="2" t="s">
        <v>141</v>
      </c>
      <c r="E3" s="1" t="s">
        <v>142</v>
      </c>
      <c r="F3" s="2" t="s">
        <v>99</v>
      </c>
      <c r="G3" s="4">
        <v>0.3</v>
      </c>
      <c r="H3" t="s">
        <v>143</v>
      </c>
      <c r="I3" t="s">
        <v>144</v>
      </c>
      <c r="L3" s="30" t="s">
        <v>145</v>
      </c>
      <c r="M3" t="s">
        <v>146</v>
      </c>
      <c r="N3" t="s">
        <v>135</v>
      </c>
    </row>
    <row r="4" spans="1:15" x14ac:dyDescent="0.35">
      <c r="A4" t="s">
        <v>146</v>
      </c>
      <c r="C4" t="s">
        <v>147</v>
      </c>
      <c r="E4" s="1" t="s">
        <v>148</v>
      </c>
      <c r="H4" t="s">
        <v>149</v>
      </c>
      <c r="I4" t="s">
        <v>150</v>
      </c>
      <c r="L4" t="s">
        <v>151</v>
      </c>
    </row>
    <row r="5" spans="1:15" x14ac:dyDescent="0.35">
      <c r="A5" t="s">
        <v>152</v>
      </c>
      <c r="E5" s="1" t="s">
        <v>153</v>
      </c>
      <c r="H5" t="s">
        <v>154</v>
      </c>
      <c r="I5" t="s">
        <v>155</v>
      </c>
      <c r="L5" s="30" t="s">
        <v>156</v>
      </c>
    </row>
    <row r="6" spans="1:15" x14ac:dyDescent="0.35">
      <c r="E6" s="1" t="s">
        <v>157</v>
      </c>
      <c r="I6" t="s">
        <v>158</v>
      </c>
      <c r="L6" s="30" t="s">
        <v>159</v>
      </c>
    </row>
    <row r="7" spans="1:15" x14ac:dyDescent="0.35">
      <c r="E7" s="1" t="s">
        <v>160</v>
      </c>
      <c r="I7" t="s">
        <v>161</v>
      </c>
      <c r="L7" s="30" t="s">
        <v>162</v>
      </c>
    </row>
    <row r="8" spans="1:15" x14ac:dyDescent="0.35">
      <c r="E8" s="1" t="s">
        <v>163</v>
      </c>
      <c r="L8" s="30" t="s">
        <v>106</v>
      </c>
    </row>
    <row r="9" spans="1:15" x14ac:dyDescent="0.35">
      <c r="L9" s="30" t="s">
        <v>164</v>
      </c>
    </row>
    <row r="10" spans="1:15" x14ac:dyDescent="0.35">
      <c r="L10" s="30" t="s">
        <v>165</v>
      </c>
    </row>
    <row r="11" spans="1:15" x14ac:dyDescent="0.35">
      <c r="L11" s="30" t="s">
        <v>166</v>
      </c>
    </row>
    <row r="12" spans="1:15" x14ac:dyDescent="0.35">
      <c r="L12" s="30" t="s">
        <v>12</v>
      </c>
    </row>
    <row r="13" spans="1:15" x14ac:dyDescent="0.35">
      <c r="L13" s="30" t="s">
        <v>167</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2023-11-10T03:57:10Z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