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3-5411 - SANDRA ZULUAGA Vs. ALLIANZ/"/>
    </mc:Choice>
  </mc:AlternateContent>
  <xr:revisionPtr revIDLastSave="40" documentId="8_{99A54429-EF1C-4D7B-9D26-7788ADF358D4}" xr6:coauthVersionLast="47" xr6:coauthVersionMax="47" xr10:uidLastSave="{D2FF02B3-8180-4B3F-903E-BBACECB01F52}"/>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<sst xmlns="http://schemas.openxmlformats.org/spreadsheetml/2006/main" count="238" uniqueCount="173">
  <si>
    <t>SOLICITUD DE ANTECEDENTES -ABOGADO EXTERNO-</t>
  </si>
  <si>
    <t>Radicado(23 digitos)</t>
  </si>
  <si>
    <t>2023115754</t>
  </si>
  <si>
    <t>Juzgado</t>
  </si>
  <si>
    <t>SUPERINTENDENCIA FINANCIERA DE COLOMBIA</t>
  </si>
  <si>
    <t>Demandado</t>
  </si>
  <si>
    <t xml:space="preserve">ALLIANZ SEGUROS S.A. </t>
  </si>
  <si>
    <t xml:space="preserve">Demandante </t>
  </si>
  <si>
    <t>SANDRA PATRICIA ZULUAGA TAPASCO</t>
  </si>
  <si>
    <t>Tipo de vinculacion compañía</t>
  </si>
  <si>
    <t>DEMANDA DIRECTA</t>
  </si>
  <si>
    <t xml:space="preserve">Tipo de perjucio </t>
  </si>
  <si>
    <t>SUSTRACCIÓN TOTAL</t>
  </si>
  <si>
    <t>INTERVINIENTE -Nombre de lesionado o muerto (s) del proceso</t>
  </si>
  <si>
    <t>N/A SUSTRACCIÓN - HURTO DE VEHICULO</t>
  </si>
  <si>
    <t xml:space="preserve">Numero de identificacion </t>
  </si>
  <si>
    <t>N/A</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</si>
  <si>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</si>
  <si>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</si>
  <si>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</si>
  <si>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</si>
  <si>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</si>
  <si>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</si>
  <si>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</si>
  <si>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</si>
  <si>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</si>
  <si>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</si>
  <si>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</si>
  <si>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</si>
  <si>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</si>
  <si>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</si>
  <si>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</si>
  <si>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</si>
  <si>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22 de marzo de 2023, el vehiculo Marca Kia, Sportage, modelo 2022, de placas JVT975 de propiedad de la señora YOLANDA RODRIGUEZ CANTOR y el cual era conducido por el señor SANDRA PATRICIA ZULUAGA TAPASCO, fue hurtado en el parqueadero del conjunto residencial TORRES DE SANTA LUCIA de la ciudad de Bogotá.
2. El hurto fue denunciado ante la Fiscalia y puesto en conocimiento de ALLIANZ SEGUROS S.A., razon por la cual la propietaria presentó la reclamacion formal ante la Compañia Aseguradora, sin embargo esta fue objetada por cuanto se determinó que el vehiculo habia sido entregado en la modalidad de venta al señor Jose Rodríguez, identificado como posible comprador del automotor, quien después de notificar el pago del vehiculo y de la deuda, recibió el mismo sin que la demandante hubiera realizado las validaciones pertinentes de las consignaciones de los cheques girados, circunstancia que configuraba un abuso de confianza.</t>
  </si>
  <si>
    <t>Asegurado</t>
  </si>
  <si>
    <t>Nit Asegurado</t>
  </si>
  <si>
    <t>C.C. No. 52.048.602</t>
  </si>
  <si>
    <t>Placa vehículo asegurado (si aplica)</t>
  </si>
  <si>
    <t>JVT975</t>
  </si>
  <si>
    <t>No. Póliza vinculada</t>
  </si>
  <si>
    <t>023223989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</si>
  <si>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</si>
  <si>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</si>
  <si>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</si>
  <si>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</si>
  <si>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</si>
  <si>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</si>
  <si>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</si>
  <si>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</si>
  <si>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</si>
  <si>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</si>
  <si>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</si>
  <si>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OCURRENCIA</t>
  </si>
  <si>
    <t xml:space="preserve">VIGENCIA </t>
  </si>
  <si>
    <t xml:space="preserve"> Desde las 00:00 horas del 15/03/2023 hasta las 24:00 horas del14/03/2024.</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</si>
  <si>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</si>
  <si>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</si>
  <si>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</si>
  <si>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</si>
  <si>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</si>
  <si>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</si>
  <si>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</si>
  <si>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</si>
  <si>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</si>
  <si>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</si>
  <si>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</si>
  <si>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</si>
  <si>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</si>
  <si>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</si>
  <si>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</si>
  <si>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</si>
  <si>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</si>
  <si>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</si>
  <si>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</si>
  <si>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</si>
  <si>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</si>
  <si>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</si>
  <si>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</si>
  <si>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</si>
  <si>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</si>
  <si>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</si>
  <si>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</si>
  <si>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</si>
  <si>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</si>
  <si>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</si>
  <si>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</si>
  <si>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</si>
  <si>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</si>
  <si>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</si>
  <si>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</si>
  <si>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</si>
  <si>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</si>
  <si>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</si>
  <si>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</si>
  <si>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</si>
  <si>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</si>
  <si>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</si>
  <si>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</si>
  <si>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</si>
  <si>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</si>
  <si>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</si>
  <si>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</si>
  <si>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</si>
  <si>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</si>
  <si>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</si>
  <si>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</si>
  <si>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</si>
  <si>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</si>
  <si>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</si>
  <si>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</si>
  <si>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</si>
  <si>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</si>
  <si>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</si>
  <si>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</si>
  <si>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</si>
  <si>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</si>
  <si>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</si>
  <si>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</si>
  <si>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</si>
  <si>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</si>
  <si>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</si>
  <si>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</si>
  <si>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</si>
  <si>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</si>
  <si>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</si>
  <si>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</si>
  <si>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</si>
  <si>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</si>
  <si>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</si>
  <si>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</si>
  <si>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</si>
  <si>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</si>
  <si>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</si>
  <si>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</si>
  <si>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</si>
  <si>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</si>
  <si>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</si>
  <si>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</si>
  <si>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</si>
  <si>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</si>
  <si>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</si>
  <si>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</si>
  <si>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</si>
  <si>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</si>
  <si>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</si>
  <si>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</si>
  <si>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</si>
  <si>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</si>
  <si>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</si>
  <si>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</si>
  <si>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</si>
  <si>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</si>
  <si>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</si>
  <si>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</si>
  <si>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</si>
  <si>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</si>
  <si>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</si>
  <si>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</si>
  <si>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</si>
  <si>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</si>
  <si>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</si>
  <si>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</si>
  <si>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</si>
  <si>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</si>
  <si>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</si>
  <si>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</si>
  <si>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</si>
  <si>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SINIESTRO 125030330 - LEGIS  APJ32105</t>
  </si>
  <si>
    <t>Intereses moratorios</t>
  </si>
  <si>
    <t>EXCEPCIONES DE MERITO FRENTE A LA DEMANDA:
1. INEXISTENCIA DE OBLIGACIÓN DE INDEMNIZAR POR INCUMPLIMIENTO DE LAS CARGAS DEL ARTÍCULO 1077 DEL CÓDIGO DE COMERCIO.
2. FALTA DE COBERTURA MATERIAL AL ESTAR ANTE UN RIESGO EXPRESAMENTE EXCLUIDO DE AMPARO.
3. FALTA DE COBERTURA MATERIAL DE LA PÓLIZA, DADO QUE LA CULPA GRAVE REPRESENTA UN HECHO NO ASEGURABLE. 
4. INEXISTENCIA DE OBLIGACIÓN INDEMNIZATORIA POR CUANTO LOS ACTOS POTESTATIVOS SON INASEGURABLES.
5. INOPERANCIA DEL CONTRATO POR COEXSITENCIA DE SEGUROS ENTRE AXA COLPATRIA SEGUROS S.A. Y ALLIANZ SEGUROS S.A.
6. EN CUALQUIER CASO, EL CONJUNTO RESIDENCIAL “TORRES DE SANTA LUCÍA” ES QUIEN DEBE RESPONDER POR EL APARENTE HURTO DEL VEHÍCULO Y/O “AICESA” COMO EMPRESA DE VIGILANCIA DEL CONJUNTO, POR EL FALLO EN LA SEGURIDAD. 
7. CARÁCTER MERAMENTE INDEMNIZATORIO DE LOS CONTRATOS DE SEGURO.
8. IMPROCEDENCIA DEL COBRO DE INTERESES MORATORIOS.
9. EN CUALQUIER CASO, DE NINGUNA FORMA SE PODRÁ EXCEDER EL LÍMITE DEL VALOR ASEGURADO.
10. DISPONIBILIDAD DEL VALOR ASEGURADO.
11. APLICACIÓN AL CLAUSULADO GENERAL DEL CONTRATO DE SEGURO – EN CASO DE ACREDITARSE EL HURTO DEL VEHÍCULO ASEGURADO, ESTE DEBERÁ TRANSFERIRSE A ALLIANZ SEGUROS S.A.
12. GENÉRICA O INNOMINADA Y OTRAS.</t>
  </si>
  <si>
    <t>Sustracción total amparo hurto de mayor cuantia</t>
  </si>
  <si>
    <t>La contingencia se califica como EVENTUAL toda vez que dependerá del debate probatorio acreditar las circunstancias de modo, tiempo y lugar en las que ocurrió el hurto.
Lo primero que debe tomarse en consideración, es que la Póliza de Automóviles Individual Livianos Particulares No. 023223989 / 0, cuyo asegurado es la señora SANDRA PATRICIA ZULUAGA TAPASCO, presta cobertura temporal y material, de conformidad con los hechos y pretensiones, expuestos en el líbelo de la demanda. Frente a la cobertura temporal, debe señalarse que el hecho, esto es, el hurto del vehículo de placas JVT975, ocurrió el 22 de marzo de 2023, es decir, acaeció dentro de la vigencia de la póliza comprendida entre el 15 de marzo de 2023 y el 14 de marzo de 2024. Aunado a ello, presta cobertura material en tanto ampara el hurto de mayor cuantía, pretensión que se le endilga a la Compañía de Seguros. 
Por otro lado, frente a la obligación indemnizatoria de la Compañía, debe decirse que en este caso existen indicios de los que podría inferirse que el hurto del que fue víctima la señora SANDRA PATRICIA ZULUAGA TAPASCO, obedeció al delito de estafa, ante la entrega libre y voluntaria que le realizó aquella al señor JOSÉ RODRIGUEZ, identificado como posible comprador del vehículo, quien después de notificar el supuesto pago del automotor y de la deuda a través de consignaciones bancarias, recibió el vehículo sin que la asegurada realizara las validaciones pertinentes en su cuenta bancaria. Por tanto al señor "JOSÉ RODRIGUEZ" se le señala como posible responsable del delito, pues las camaras del edificio y el reporte que realizó ASEISA LTDA. confirman que fue este tercero quien condujo el vehiculo hasta la salida del edificio despues de haber estado en el apartamento de la demandante. Adicionalmente, existe en este caso una conducta constitutiva de culpa grave, consistente en los actos potestativos del tomador de entregar el vehículo a una persona sin verificar que se hubiera efectuado realmente el pago de la compraventa del vehículo. Incluso si en transcurso del proceso se lograra determinar que la demandante no entregó las llaves ni el automotor, en igual medida nos encontrariamos ante la comisión del delito de hurto agravado por la confianza, toda vez que fue ésta quien permitió el acceso del presunto comprador a su domicilio no en una sino en dos ocasiones, por lo que fue el exceso de confianza lo que propicio el hurto, circunstancia que configuraria una de las exclusiones contempladas en la Póliza. En ese sentido, dependerá del debate probatorio, y específicamente de los interrogatorios y los testimonios que se practiquen en este caso confirmar o desvirtuar que el hurto atendió a un hecho provocado o potestativo e incluso, aclarar las circunstancias en que ocurrió la anómala situación y si aquella se vio agravada por la confianza. 
Todo lo anterior, sin perjuicio del carácter contingente del proceso.</t>
  </si>
  <si>
    <t>Como liquidación objetiva de las pretensiones se estima un monto de $151.500.450, el cual se discrimina así:
1. Valor Asegurado: Por concepto del amparo de hurto de mayor cuantía contemplado en la Póliza de Automóviles Individual Livianos Particulares No. 023223989 / 0, se estima como límite la suma de $124.500.000.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$132.500.000.
2. Intereses de Mora: Se tendrá en cuenta por concepto de intereses moratorios la suma de $27.000.450 contados desde el mes siguiente a la fecha en que se efectuó la reclamación por parte de la asegurada, esto es, a partir del 23 de abril de 2023, hasta la fecha de presentación del presente informe.
3. Daño emergente: No se reconocerá ninguna suma por concepto de honorarios legales solicitados por la demandante porque aunque aportó el contrato de prestación de servicios, no acompañó ninguna prueba que permita acreditar que el valor solicitado efectivamente salió de su patrimonio.
4. Deducible: No se encuentra contemplado dentro del contrato de seguro, deducible alguno para el amparo de hurto de mayor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</si>
</sst>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Normal="100" workbookViewId="0">
      <selection activeCell="B30" sqref="B30:C30"/>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1" t="s">
        <v>0</v>
      </c>
      <c r="B1" s="51"/>
      <c r="C1" s="51"/>
    </row>
    <row r="2" spans="1:3" ht="14.5" customHeight="1" x14ac:dyDescent="0.35">
      <c r="A2" s="5" t="s">
        <v>1</v>
      </c>
      <c r="B2" s="54" t="s">
        <v>2</v>
      </c>
      <c r="C2" s="55"/>
    </row>
    <row r="3" spans="1:3" ht="14.5" customHeight="1" x14ac:dyDescent="0.35">
      <c r="A3" s="5" t="s">
        <v>3</v>
      </c>
      <c r="B3" s="52" t="s">
        <v>4</v>
      </c>
      <c r="C3" s="53"/>
    </row>
    <row r="4" spans="1:3" ht="14.5" customHeight="1" x14ac:dyDescent="0.35">
      <c r="A4" s="5" t="s">
        <v>5</v>
      </c>
      <c r="B4" s="52" t="s">
        <v>6</v>
      </c>
      <c r="C4" s="53"/>
    </row>
    <row r="5" spans="1:3" ht="14.5" customHeight="1" x14ac:dyDescent="0.35">
      <c r="A5" s="5" t="s">
        <v>7</v>
      </c>
      <c r="B5" s="52" t="s">
        <v>8</v>
      </c>
      <c r="C5" s="53"/>
    </row>
    <row r="6" spans="1:3" ht="14.5" customHeight="1" x14ac:dyDescent="0.35">
      <c r="A6" s="5" t="s">
        <v>9</v>
      </c>
      <c r="B6" s="47" t="s">
        <v>10</v>
      </c>
      <c r="C6" s="47"/>
    </row>
    <row r="7" spans="1:3" ht="14.5" customHeight="1" x14ac:dyDescent="0.35">
      <c r="A7" s="27" t="s">
        <v>11</v>
      </c>
      <c r="B7" s="52" t="s">
        <v>12</v>
      </c>
      <c r="C7" s="53"/>
    </row>
    <row r="8" spans="1:3" ht="14.5" customHeight="1" x14ac:dyDescent="0.35">
      <c r="A8" s="28" t="s">
        <v>13</v>
      </c>
      <c r="B8" s="47" t="s">
        <v>14</v>
      </c>
      <c r="C8" s="47"/>
    </row>
    <row r="9" spans="1:3" ht="14.5" customHeight="1" x14ac:dyDescent="0.35">
      <c r="A9" s="28" t="s">
        <v>15</v>
      </c>
      <c r="B9" s="47" t="s">
        <v>16</v>
      </c>
      <c r="C9" s="47"/>
    </row>
    <row r="10" spans="1:3" ht="14.5" customHeight="1" x14ac:dyDescent="0.35">
      <c r="A10" s="28" t="s">
        <v>17</v>
      </c>
      <c r="B10" s="47" t="s">
        <v>16</v>
      </c>
      <c r="C10" s="47"/>
    </row>
    <row r="11" spans="1:3" ht="14.5" customHeight="1" x14ac:dyDescent="0.35">
      <c r="A11" s="29" t="s">
        <v>18</v>
      </c>
      <c r="B11" s="47" t="s">
        <v>16</v>
      </c>
      <c r="C11" s="47"/>
    </row>
    <row r="12" spans="1:3" ht="14.5" customHeight="1" x14ac:dyDescent="0.35">
      <c r="A12" s="5" t="s">
        <v>19</v>
      </c>
      <c r="B12" s="47" t="s">
        <v>16</v>
      </c>
      <c r="C12" s="47"/>
    </row>
    <row r="13" spans="1:3" ht="14.5" customHeight="1" x14ac:dyDescent="0.35">
      <c r="A13" s="5" t="s">
        <v>20</v>
      </c>
      <c r="B13" s="47" t="s">
        <v>16</v>
      </c>
      <c r="C13" s="47"/>
    </row>
    <row r="14" spans="1:3" ht="14.5" customHeight="1" x14ac:dyDescent="0.35">
      <c r="A14" s="5" t="s">
        <v>21</v>
      </c>
      <c r="B14" s="47" t="s">
        <v>16</v>
      </c>
      <c r="C14" s="47"/>
    </row>
    <row r="15" spans="1:3" ht="14.5" customHeight="1" x14ac:dyDescent="0.35">
      <c r="A15" s="5" t="s">
        <v>22</v>
      </c>
      <c r="B15" s="47" t="s">
        <v>16</v>
      </c>
      <c r="C15" s="47"/>
    </row>
    <row r="16" spans="1:3" ht="14.5" customHeight="1" x14ac:dyDescent="0.35">
      <c r="A16" s="5" t="s">
        <v>23</v>
      </c>
      <c r="B16" s="47" t="s">
        <v>16</v>
      </c>
      <c r="C16" s="47"/>
    </row>
    <row r="17" spans="1:3" ht="14.5" customHeight="1" x14ac:dyDescent="0.35">
      <c r="A17" s="5" t="s">
        <v>24</v>
      </c>
      <c r="B17" s="47" t="s">
        <v>16</v>
      </c>
      <c r="C17" s="47"/>
    </row>
    <row r="18" spans="1:3" ht="14.5" customHeight="1" x14ac:dyDescent="0.35">
      <c r="A18" s="5" t="s">
        <v>25</v>
      </c>
      <c r="B18" s="47" t="s">
        <v>16</v>
      </c>
      <c r="C18" s="47"/>
    </row>
    <row r="19" spans="1:3" ht="14.5" customHeight="1" x14ac:dyDescent="0.35">
      <c r="A19" s="5" t="s">
        <v>26</v>
      </c>
      <c r="B19" s="47" t="s">
        <v>16</v>
      </c>
      <c r="C19" s="47"/>
    </row>
    <row r="20" spans="1:3" ht="14.5" customHeight="1" x14ac:dyDescent="0.35">
      <c r="A20" s="5" t="s">
        <v>27</v>
      </c>
      <c r="B20" s="47" t="s">
        <v>16</v>
      </c>
      <c r="C20" s="47"/>
    </row>
    <row r="21" spans="1:3" ht="14.5" customHeight="1" x14ac:dyDescent="0.35">
      <c r="A21" s="5" t="s">
        <v>28</v>
      </c>
      <c r="B21" s="47" t="s">
        <v>16</v>
      </c>
      <c r="C21" s="47"/>
    </row>
    <row r="22" spans="1:3" ht="14.5" customHeight="1" x14ac:dyDescent="0.35">
      <c r="A22" s="28" t="s">
        <v>29</v>
      </c>
      <c r="B22" s="46">
        <v>45007</v>
      </c>
      <c r="C22" s="44"/>
    </row>
    <row r="23" spans="1:3" ht="14.5" customHeight="1" x14ac:dyDescent="0.35">
      <c r="A23" s="28" t="s">
        <v>30</v>
      </c>
      <c r="B23" s="46">
        <v>45141</v>
      </c>
      <c r="C23" s="46"/>
    </row>
    <row r="24" spans="1:3" ht="14.5" customHeight="1" x14ac:dyDescent="0.35">
      <c r="A24" s="28" t="s">
        <v>31</v>
      </c>
      <c r="B24" s="46">
        <v>45174</v>
      </c>
      <c r="C24" s="46"/>
    </row>
    <row r="25" spans="1:3" x14ac:dyDescent="0.35">
      <c r="A25" s="56" t="s">
        <v>32</v>
      </c>
      <c r="B25" s="44" t="s">
        <v>33</v>
      </c>
      <c r="C25" s="45"/>
    </row>
    <row r="26" spans="1:3" x14ac:dyDescent="0.35">
      <c r="A26" s="56"/>
      <c r="B26" s="45"/>
      <c r="C26" s="45"/>
    </row>
    <row r="27" spans="1:3" ht="100.5" customHeight="1" x14ac:dyDescent="0.35">
      <c r="A27" s="56"/>
      <c r="B27" s="45"/>
      <c r="C27" s="45"/>
    </row>
    <row r="28" spans="1:3" x14ac:dyDescent="0.35">
      <c r="A28" s="28" t="s">
        <v>34</v>
      </c>
      <c r="B28" s="45" t="s">
        <v>8</v>
      </c>
      <c r="C28" s="45"/>
    </row>
    <row r="29" spans="1:3" x14ac:dyDescent="0.35">
      <c r="A29" s="28" t="s">
        <v>35</v>
      </c>
      <c r="B29" s="45" t="s">
        <v>36</v>
      </c>
      <c r="C29" s="45"/>
    </row>
    <row r="30" spans="1:3" x14ac:dyDescent="0.35">
      <c r="A30" s="28" t="s">
        <v>37</v>
      </c>
      <c r="B30" s="45" t="s">
        <v>38</v>
      </c>
      <c r="C30" s="45"/>
    </row>
    <row r="31" spans="1:3" x14ac:dyDescent="0.35">
      <c r="A31" s="28" t="s">
        <v>39</v>
      </c>
      <c r="B31" s="45" t="s">
        <v>40</v>
      </c>
      <c r="C31" s="45"/>
    </row>
    <row r="32" spans="1:3" x14ac:dyDescent="0.35">
      <c r="A32" s="28" t="s">
        <v>41</v>
      </c>
      <c r="B32" s="49">
        <v>45229</v>
      </c>
      <c r="C32" s="50"/>
    </row>
    <row r="33" spans="1:3" x14ac:dyDescent="0.35">
      <c r="A33" s="5" t="s">
        <v>42</v>
      </c>
      <c r="B33" s="49">
        <v>45231</v>
      </c>
      <c r="C33" s="50"/>
    </row>
    <row r="34" spans="1:3" ht="43.5" x14ac:dyDescent="0.35">
      <c r="A34" s="5" t="s">
        <v>43</v>
      </c>
      <c r="B34" s="48">
        <v>45259</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6" sqref="B6:C6"/>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7" t="s">
        <v>44</v>
      </c>
      <c r="B1" s="57"/>
      <c r="C1" s="57"/>
    </row>
    <row r="2" spans="1:3" ht="15.75" customHeight="1" x14ac:dyDescent="0.35">
      <c r="A2" s="20" t="s">
        <v>45</v>
      </c>
      <c r="B2" s="59" t="s">
        <v>167</v>
      </c>
      <c r="C2" s="60"/>
    </row>
    <row r="3" spans="1:3" s="2" customFormat="1" x14ac:dyDescent="0.35">
      <c r="A3" s="5" t="s">
        <v>1</v>
      </c>
      <c r="B3" s="47" t="str">
        <f>'AUTOS  NOTA 322'!B2:C2</f>
        <v>2023115754</v>
      </c>
      <c r="C3" s="47"/>
    </row>
    <row r="4" spans="1:3" s="2" customFormat="1" x14ac:dyDescent="0.35">
      <c r="A4" s="5" t="s">
        <v>3</v>
      </c>
      <c r="B4" s="47" t="str">
        <f>'AUTOS  NOTA 322'!B3:C3</f>
        <v>SUPERINTENDENCIA FINANCIERA DE COLOMBIA</v>
      </c>
      <c r="C4" s="47"/>
    </row>
    <row r="5" spans="1:3" s="2" customFormat="1" x14ac:dyDescent="0.35">
      <c r="A5" s="5" t="s">
        <v>5</v>
      </c>
      <c r="B5" s="47" t="str">
        <f>'AUTOS  NOTA 322'!B4:C4</f>
        <v xml:space="preserve">ALLIANZ SEGUROS S.A. </v>
      </c>
      <c r="C5" s="47"/>
    </row>
    <row r="6" spans="1:3" s="2" customFormat="1" x14ac:dyDescent="0.35">
      <c r="A6" s="5" t="s">
        <v>7</v>
      </c>
      <c r="B6" s="47" t="str">
        <f>'AUTOS  NOTA 322'!B5:C5</f>
        <v>SANDRA PATRICIA ZULUAGA TAPASCO</v>
      </c>
      <c r="C6" s="47"/>
    </row>
    <row r="7" spans="1:3" s="2" customFormat="1" x14ac:dyDescent="0.35">
      <c r="A7" s="5" t="s">
        <v>9</v>
      </c>
      <c r="B7" s="47" t="str">
        <f>'AUTOS  NOTA 322'!B6:C6</f>
        <v>DEMANDA DIRECTA</v>
      </c>
      <c r="C7" s="47"/>
    </row>
    <row r="8" spans="1:3" s="2" customFormat="1" x14ac:dyDescent="0.35">
      <c r="A8" s="31" t="s">
        <v>46</v>
      </c>
      <c r="B8" s="47" t="str">
        <f>'AUTOS  NOTA 322'!B7:C8</f>
        <v>N/A SUSTRACCIÓN - HURTO DE VEHICULO</v>
      </c>
      <c r="C8" s="47"/>
    </row>
    <row r="9" spans="1:3" x14ac:dyDescent="0.35">
      <c r="A9" s="20" t="s">
        <v>47</v>
      </c>
      <c r="B9" s="47">
        <v>23223989</v>
      </c>
      <c r="C9" s="47"/>
    </row>
    <row r="10" spans="1:3" x14ac:dyDescent="0.35">
      <c r="A10" s="20" t="s">
        <v>48</v>
      </c>
      <c r="B10" s="47" t="s">
        <v>12</v>
      </c>
      <c r="C10" s="47"/>
    </row>
    <row r="11" spans="1:3" x14ac:dyDescent="0.35">
      <c r="A11" s="20" t="s">
        <v>49</v>
      </c>
      <c r="B11" s="73">
        <v>124500000</v>
      </c>
      <c r="C11" s="74"/>
    </row>
    <row r="12" spans="1:3" x14ac:dyDescent="0.35">
      <c r="A12" s="20" t="s">
        <v>50</v>
      </c>
      <c r="B12" s="73">
        <v>0</v>
      </c>
      <c r="C12" s="74"/>
    </row>
    <row r="13" spans="1:3" x14ac:dyDescent="0.35">
      <c r="A13" s="20" t="s">
        <v>51</v>
      </c>
      <c r="B13" s="52" t="s">
        <v>52</v>
      </c>
      <c r="C13" s="53"/>
    </row>
    <row r="14" spans="1:3" x14ac:dyDescent="0.35">
      <c r="A14" s="20" t="s">
        <v>53</v>
      </c>
      <c r="B14" s="58" t="s">
        <v>54</v>
      </c>
      <c r="C14" s="47"/>
    </row>
    <row r="15" spans="1:3" x14ac:dyDescent="0.35">
      <c r="A15" s="20" t="s">
        <v>55</v>
      </c>
      <c r="B15" s="47" t="s">
        <v>56</v>
      </c>
      <c r="C15" s="47"/>
    </row>
    <row r="16" spans="1:3" x14ac:dyDescent="0.35">
      <c r="A16" s="20" t="s">
        <v>57</v>
      </c>
      <c r="B16" s="47" t="s">
        <v>56</v>
      </c>
      <c r="C16" s="47"/>
    </row>
    <row r="17" spans="1:3" x14ac:dyDescent="0.35">
      <c r="A17" s="75" t="s">
        <v>58</v>
      </c>
      <c r="B17" s="47"/>
      <c r="C17" s="47"/>
    </row>
    <row r="18" spans="1:3" x14ac:dyDescent="0.35">
      <c r="A18" s="76"/>
      <c r="B18" s="10" t="s">
        <v>59</v>
      </c>
      <c r="C18" s="10" t="s">
        <v>60</v>
      </c>
    </row>
    <row r="19" spans="1:3" x14ac:dyDescent="0.35">
      <c r="A19" s="76"/>
      <c r="B19" s="6" t="s">
        <v>61</v>
      </c>
      <c r="C19" s="6"/>
    </row>
    <row r="20" spans="1:3" x14ac:dyDescent="0.35">
      <c r="A20" s="76"/>
      <c r="B20" s="6"/>
      <c r="C20" s="6"/>
    </row>
    <row r="21" spans="1:3" x14ac:dyDescent="0.35">
      <c r="A21" s="77"/>
      <c r="B21" s="6"/>
      <c r="C21" s="6"/>
    </row>
    <row r="22" spans="1:3" x14ac:dyDescent="0.35">
      <c r="A22" s="20" t="s">
        <v>62</v>
      </c>
      <c r="B22" s="47"/>
      <c r="C22" s="47"/>
    </row>
    <row r="23" spans="1:3" x14ac:dyDescent="0.35">
      <c r="A23" s="20" t="s">
        <v>63</v>
      </c>
      <c r="B23" s="59"/>
      <c r="C23" s="60"/>
    </row>
    <row r="24" spans="1:3" x14ac:dyDescent="0.35">
      <c r="A24" s="20" t="s">
        <v>64</v>
      </c>
      <c r="B24" s="47" t="s">
        <v>65</v>
      </c>
      <c r="C24" s="47"/>
    </row>
    <row r="25" spans="1:3" x14ac:dyDescent="0.35">
      <c r="A25" s="20" t="s">
        <v>66</v>
      </c>
      <c r="B25" s="47"/>
      <c r="C25" s="47"/>
    </row>
    <row r="26" spans="1:3" x14ac:dyDescent="0.35">
      <c r="A26" s="20" t="s">
        <v>67</v>
      </c>
      <c r="B26" s="47"/>
      <c r="C26" s="47"/>
    </row>
    <row r="27" spans="1:3" x14ac:dyDescent="0.35">
      <c r="A27" s="19" t="s">
        <v>68</v>
      </c>
      <c r="B27" s="47"/>
      <c r="C27" s="47"/>
    </row>
    <row r="28" spans="1:3" x14ac:dyDescent="0.35">
      <c r="A28" s="61" t="s">
        <v>69</v>
      </c>
      <c r="B28" s="61"/>
      <c r="C28" s="61"/>
    </row>
    <row r="29" spans="1:3" x14ac:dyDescent="0.35">
      <c r="A29" s="71" t="s">
        <v>70</v>
      </c>
      <c r="B29" s="72"/>
      <c r="C29" s="11"/>
    </row>
    <row r="30" spans="1:3" x14ac:dyDescent="0.35">
      <c r="A30" s="71" t="s">
        <v>71</v>
      </c>
      <c r="B30" s="72"/>
      <c r="C30" s="11"/>
    </row>
    <row r="31" spans="1:3" x14ac:dyDescent="0.35">
      <c r="A31" s="71" t="s">
        <v>72</v>
      </c>
      <c r="B31" s="72"/>
      <c r="C31" s="12"/>
    </row>
    <row r="32" spans="1:3" x14ac:dyDescent="0.35">
      <c r="A32" s="71" t="s">
        <v>73</v>
      </c>
      <c r="B32" s="72"/>
      <c r="C32" s="11"/>
    </row>
    <row r="33" spans="1:3" x14ac:dyDescent="0.35">
      <c r="A33" s="71" t="s">
        <v>74</v>
      </c>
      <c r="B33" s="72"/>
      <c r="C33" s="11"/>
    </row>
    <row r="34" spans="1:3" x14ac:dyDescent="0.35">
      <c r="A34" s="71" t="s">
        <v>75</v>
      </c>
      <c r="B34" s="72"/>
      <c r="C34" s="13"/>
    </row>
    <row r="35" spans="1:3" x14ac:dyDescent="0.35">
      <c r="A35" s="62" t="s">
        <v>76</v>
      </c>
      <c r="B35" s="63"/>
      <c r="C35" s="14"/>
    </row>
    <row r="36" spans="1:3" x14ac:dyDescent="0.35">
      <c r="A36" s="62" t="s">
        <v>77</v>
      </c>
      <c r="B36" s="63"/>
      <c r="C36" s="15"/>
    </row>
    <row r="37" spans="1:3" x14ac:dyDescent="0.35">
      <c r="A37" s="64" t="s">
        <v>78</v>
      </c>
      <c r="B37" s="65"/>
      <c r="C37" s="15"/>
    </row>
    <row r="38" spans="1:3" x14ac:dyDescent="0.35">
      <c r="A38" s="66"/>
      <c r="B38" s="67"/>
      <c r="C38" s="15"/>
    </row>
    <row r="39" spans="1:3" x14ac:dyDescent="0.35">
      <c r="A39" s="68"/>
      <c r="B39" s="69"/>
      <c r="C39" s="15"/>
    </row>
    <row r="40" spans="1:3" x14ac:dyDescent="0.35">
      <c r="A40" s="70" t="s">
        <v>79</v>
      </c>
      <c r="B40" s="70"/>
      <c r="C40" s="70"/>
    </row>
    <row r="41" spans="1:3" x14ac:dyDescent="0.35">
      <c r="A41" s="17" t="s">
        <v>80</v>
      </c>
      <c r="B41" s="18"/>
      <c r="C41" s="15"/>
    </row>
    <row r="42" spans="1:3" x14ac:dyDescent="0.35">
      <c r="A42" s="62" t="s">
        <v>81</v>
      </c>
      <c r="B42" s="63"/>
      <c r="C42" s="15"/>
    </row>
    <row r="43" spans="1:3" x14ac:dyDescent="0.35">
      <c r="A43" s="62" t="s">
        <v>82</v>
      </c>
      <c r="B43" s="63"/>
      <c r="C43" s="15"/>
    </row>
    <row r="44" spans="1:3" x14ac:dyDescent="0.35">
      <c r="A44" s="17" t="s">
        <v>83</v>
      </c>
      <c r="B44" s="18"/>
      <c r="C44" s="15"/>
    </row>
    <row r="45" spans="1:3" x14ac:dyDescent="0.35">
      <c r="A45" s="17" t="s">
        <v>84</v>
      </c>
      <c r="B45" s="18"/>
      <c r="C45" s="15"/>
    </row>
    <row r="46" spans="1:3" x14ac:dyDescent="0.35">
      <c r="A46" s="62" t="s">
        <v>85</v>
      </c>
      <c r="B46" s="63"/>
      <c r="C46" s="15"/>
    </row>
    <row r="47" spans="1:3" x14ac:dyDescent="0.35">
      <c r="A47" s="17" t="s">
        <v>86</v>
      </c>
      <c r="B47" s="16"/>
      <c r="C47" s="15"/>
    </row>
    <row r="48" spans="1:3" x14ac:dyDescent="0.35">
      <c r="A48" s="62" t="s">
        <v>87</v>
      </c>
      <c r="B48" s="63"/>
      <c r="C48" s="15"/>
    </row>
    <row r="49" spans="1:3" x14ac:dyDescent="0.35">
      <c r="A49" s="62" t="s">
        <v>88</v>
      </c>
      <c r="B49" s="63"/>
      <c r="C49" s="15"/>
    </row>
    <row r="50" spans="1:3" x14ac:dyDescent="0.35">
      <c r="A50" s="62" t="s">
        <v>78</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19" sqref="A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57" t="s">
        <v>89</v>
      </c>
      <c r="B1" s="57"/>
      <c r="C1" s="57"/>
    </row>
    <row r="2" spans="1:9" ht="15" customHeight="1" x14ac:dyDescent="0.35">
      <c r="A2" s="35" t="s">
        <v>45</v>
      </c>
      <c r="B2" s="82" t="str">
        <f>'AUTOS NOTA 321'!B2:C2</f>
        <v>SINIESTRO 125030330 - LEGIS  APJ32105</v>
      </c>
      <c r="C2" s="83"/>
    </row>
    <row r="3" spans="1:9" x14ac:dyDescent="0.35">
      <c r="A3" s="36" t="s">
        <v>1</v>
      </c>
      <c r="B3" s="86" t="str">
        <f>'AUTOS  NOTA 322'!B2:C2</f>
        <v>2023115754</v>
      </c>
      <c r="C3" s="86"/>
    </row>
    <row r="4" spans="1:9" x14ac:dyDescent="0.35">
      <c r="A4" s="36" t="s">
        <v>3</v>
      </c>
      <c r="B4" s="86" t="str">
        <f>'AUTOS  NOTA 322'!B3:C3</f>
        <v>SUPERINTENDENCIA FINANCIERA DE COLOMBIA</v>
      </c>
      <c r="C4" s="86"/>
    </row>
    <row r="5" spans="1:9" x14ac:dyDescent="0.35">
      <c r="A5" s="36" t="s">
        <v>5</v>
      </c>
      <c r="B5" s="86" t="str">
        <f>'AUTOS  NOTA 322'!B4:C4</f>
        <v xml:space="preserve">ALLIANZ SEGUROS S.A. </v>
      </c>
      <c r="C5" s="86"/>
    </row>
    <row r="6" spans="1:9" ht="15" customHeight="1" x14ac:dyDescent="0.35">
      <c r="A6" s="36" t="s">
        <v>7</v>
      </c>
      <c r="B6" s="86" t="str">
        <f>'AUTOS  NOTA 322'!B5:C5</f>
        <v>SANDRA PATRICIA ZULUAGA TAPASCO</v>
      </c>
      <c r="C6" s="86"/>
    </row>
    <row r="7" spans="1:9" x14ac:dyDescent="0.35">
      <c r="A7" s="36" t="s">
        <v>9</v>
      </c>
      <c r="B7" s="86" t="str">
        <f>'AUTOS  NOTA 322'!B6:C6</f>
        <v>DEMANDA DIRECTA</v>
      </c>
      <c r="C7" s="86"/>
    </row>
    <row r="8" spans="1:9" x14ac:dyDescent="0.35">
      <c r="A8" s="38" t="s">
        <v>46</v>
      </c>
      <c r="B8" s="86" t="str">
        <f>'AUTOS  NOTA 322'!B7:C8</f>
        <v>N/A SUSTRACCIÓN - HURTO DE VEHICULO</v>
      </c>
      <c r="C8" s="86"/>
    </row>
    <row r="9" spans="1:9" ht="29" x14ac:dyDescent="0.35">
      <c r="A9" s="36" t="s">
        <v>90</v>
      </c>
      <c r="B9" s="80">
        <f>SUM(C11,C12,C14,C15,C17)</f>
        <v>166983837</v>
      </c>
      <c r="C9" s="81"/>
    </row>
    <row r="10" spans="1:9" x14ac:dyDescent="0.35">
      <c r="A10" s="87" t="s">
        <v>91</v>
      </c>
      <c r="B10" s="84" t="s">
        <v>92</v>
      </c>
      <c r="C10" s="85"/>
    </row>
    <row r="11" spans="1:9" x14ac:dyDescent="0.35">
      <c r="A11" s="87"/>
      <c r="B11" s="37" t="s">
        <v>94</v>
      </c>
      <c r="C11" s="32">
        <v>27830640</v>
      </c>
    </row>
    <row r="12" spans="1:9" x14ac:dyDescent="0.35">
      <c r="A12" s="87"/>
      <c r="B12" s="37" t="s">
        <v>168</v>
      </c>
      <c r="C12" s="32">
        <v>14653197</v>
      </c>
    </row>
    <row r="13" spans="1:9" x14ac:dyDescent="0.35">
      <c r="A13" s="87"/>
      <c r="B13" s="84" t="s">
        <v>97</v>
      </c>
      <c r="C13" s="85"/>
    </row>
    <row r="14" spans="1:9" ht="29" x14ac:dyDescent="0.35">
      <c r="A14" s="87"/>
      <c r="B14" s="37" t="s">
        <v>170</v>
      </c>
      <c r="C14" s="40">
        <v>124500000</v>
      </c>
    </row>
    <row r="15" spans="1:9" x14ac:dyDescent="0.35">
      <c r="A15" s="87"/>
      <c r="B15" s="37"/>
      <c r="C15" s="40"/>
      <c r="E15" t="s">
        <v>96</v>
      </c>
      <c r="F15" s="22">
        <v>0.7</v>
      </c>
    </row>
    <row r="16" spans="1:9" x14ac:dyDescent="0.35">
      <c r="A16" s="87"/>
      <c r="B16" s="84" t="s">
        <v>103</v>
      </c>
      <c r="C16" s="85"/>
      <c r="E16" t="s">
        <v>98</v>
      </c>
      <c r="F16" s="23">
        <v>0.3</v>
      </c>
      <c r="I16" s="25"/>
    </row>
    <row r="17" spans="1:9" x14ac:dyDescent="0.35">
      <c r="A17" s="87"/>
      <c r="B17" s="37"/>
      <c r="C17" s="41"/>
      <c r="F17" s="26"/>
      <c r="I17" s="25"/>
    </row>
    <row r="18" spans="1:9" ht="23.25" customHeight="1" x14ac:dyDescent="0.35">
      <c r="A18" s="39" t="s">
        <v>99</v>
      </c>
      <c r="B18" s="82" t="s">
        <v>98</v>
      </c>
      <c r="C18" s="83"/>
    </row>
    <row r="19" spans="1:9" ht="58" x14ac:dyDescent="0.35">
      <c r="A19" s="36" t="s">
        <v>100</v>
      </c>
      <c r="B19" s="94" t="s">
        <v>171</v>
      </c>
      <c r="C19" s="95"/>
    </row>
    <row r="20" spans="1:9" ht="15" customHeight="1" x14ac:dyDescent="0.35">
      <c r="A20" s="21" t="s">
        <v>101</v>
      </c>
      <c r="B20" s="91">
        <f>((C22+C23+C25+C26+C30+C28+C32+C34+C29+C33)-C37)*C36*C38</f>
        <v>151500450</v>
      </c>
      <c r="C20" s="91"/>
    </row>
    <row r="21" spans="1:9" x14ac:dyDescent="0.35">
      <c r="A21" s="7" t="s">
        <v>102</v>
      </c>
      <c r="B21" s="96" t="s">
        <v>92</v>
      </c>
      <c r="C21" s="97"/>
    </row>
    <row r="22" spans="1:9" x14ac:dyDescent="0.35">
      <c r="A22" s="78"/>
      <c r="B22" s="37" t="s">
        <v>93</v>
      </c>
      <c r="C22" s="32">
        <v>0</v>
      </c>
    </row>
    <row r="23" spans="1:9" x14ac:dyDescent="0.35">
      <c r="A23" s="79"/>
      <c r="B23" s="37" t="s">
        <v>94</v>
      </c>
      <c r="C23" s="32">
        <v>0</v>
      </c>
    </row>
    <row r="24" spans="1:9" x14ac:dyDescent="0.35">
      <c r="A24" s="79"/>
      <c r="B24" s="84" t="s">
        <v>103</v>
      </c>
      <c r="C24" s="85"/>
    </row>
    <row r="25" spans="1:9" x14ac:dyDescent="0.35">
      <c r="A25" s="79"/>
      <c r="B25" s="37" t="s">
        <v>95</v>
      </c>
      <c r="C25" s="32">
        <v>0</v>
      </c>
    </row>
    <row r="26" spans="1:9" ht="29.15" customHeight="1" x14ac:dyDescent="0.35">
      <c r="A26" s="79"/>
      <c r="B26" s="37" t="s">
        <v>104</v>
      </c>
      <c r="C26" s="32">
        <v>0</v>
      </c>
    </row>
    <row r="27" spans="1:9" x14ac:dyDescent="0.35">
      <c r="A27" s="79"/>
      <c r="B27" s="84" t="s">
        <v>105</v>
      </c>
      <c r="C27" s="85"/>
    </row>
    <row r="28" spans="1:9" x14ac:dyDescent="0.35">
      <c r="A28" s="79"/>
      <c r="B28" s="37" t="s">
        <v>106</v>
      </c>
      <c r="C28" s="32">
        <v>0</v>
      </c>
    </row>
    <row r="29" spans="1:9" x14ac:dyDescent="0.35">
      <c r="A29" s="79"/>
      <c r="B29" s="37" t="s">
        <v>93</v>
      </c>
      <c r="C29" s="32">
        <v>0</v>
      </c>
    </row>
    <row r="30" spans="1:9" x14ac:dyDescent="0.35">
      <c r="A30" s="79"/>
      <c r="B30" s="37" t="s">
        <v>94</v>
      </c>
      <c r="C30" s="32">
        <v>0</v>
      </c>
    </row>
    <row r="31" spans="1:9" x14ac:dyDescent="0.35">
      <c r="A31" s="79"/>
      <c r="B31" s="84" t="s">
        <v>107</v>
      </c>
      <c r="C31" s="85"/>
    </row>
    <row r="32" spans="1:9" x14ac:dyDescent="0.35">
      <c r="A32" s="79"/>
      <c r="B32" s="37" t="s">
        <v>12</v>
      </c>
      <c r="C32" s="32">
        <v>124500000</v>
      </c>
    </row>
    <row r="33" spans="1:3" x14ac:dyDescent="0.35">
      <c r="A33" s="79"/>
      <c r="B33" s="37" t="s">
        <v>94</v>
      </c>
      <c r="C33" s="32">
        <v>0</v>
      </c>
    </row>
    <row r="34" spans="1:3" x14ac:dyDescent="0.35">
      <c r="A34" s="79"/>
      <c r="B34" s="37" t="s">
        <v>168</v>
      </c>
      <c r="C34" s="32">
        <v>27000450</v>
      </c>
    </row>
    <row r="35" spans="1:3" x14ac:dyDescent="0.35">
      <c r="A35" s="79"/>
      <c r="B35" s="84" t="s">
        <v>108</v>
      </c>
      <c r="C35" s="85"/>
    </row>
    <row r="36" spans="1:3" x14ac:dyDescent="0.35">
      <c r="A36" s="79"/>
      <c r="B36" s="37" t="s">
        <v>109</v>
      </c>
      <c r="C36" s="33">
        <v>1</v>
      </c>
    </row>
    <row r="37" spans="1:3" x14ac:dyDescent="0.35">
      <c r="A37" s="79"/>
      <c r="B37" s="37" t="s">
        <v>50</v>
      </c>
      <c r="C37" s="34">
        <v>0</v>
      </c>
    </row>
    <row r="38" spans="1:3" x14ac:dyDescent="0.35">
      <c r="A38" s="79"/>
      <c r="B38" s="37" t="s">
        <v>110</v>
      </c>
      <c r="C38" s="33">
        <v>1</v>
      </c>
    </row>
    <row r="39" spans="1:3" x14ac:dyDescent="0.35">
      <c r="A39" s="24" t="s">
        <v>111</v>
      </c>
      <c r="B39" s="91">
        <f>IFERROR(B20*(VLOOKUP(B18,E15:F17,2,0)),16666)</f>
        <v>45450135</v>
      </c>
      <c r="C39" s="91"/>
    </row>
    <row r="40" spans="1:3" ht="93" customHeight="1" x14ac:dyDescent="0.35">
      <c r="A40" s="36" t="s">
        <v>112</v>
      </c>
      <c r="B40" s="92" t="s">
        <v>172</v>
      </c>
      <c r="C40" s="93"/>
    </row>
    <row r="41" spans="1:3" ht="211.5" customHeight="1" x14ac:dyDescent="0.35">
      <c r="A41" s="36" t="s">
        <v>113</v>
      </c>
      <c r="B41" s="89" t="s">
        <v>169</v>
      </c>
      <c r="C41" s="90"/>
    </row>
    <row r="42" spans="1:3" ht="26.15" customHeight="1" x14ac:dyDescent="0.35">
      <c r="A42" s="43" t="s">
        <v>114</v>
      </c>
      <c r="B42" s="43"/>
      <c r="C42" s="43"/>
    </row>
    <row r="43" spans="1:3" x14ac:dyDescent="0.35">
      <c r="A43" s="42" t="s">
        <v>115</v>
      </c>
      <c r="B43" s="88"/>
      <c r="C43" s="88"/>
    </row>
    <row r="44" spans="1:3" ht="41.15" customHeight="1" x14ac:dyDescent="0.35">
      <c r="A44" s="42" t="s">
        <v>116</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7" t="s">
        <v>117</v>
      </c>
      <c r="B1" s="57"/>
      <c r="C1" s="57"/>
    </row>
    <row r="2" spans="1:3" x14ac:dyDescent="0.35">
      <c r="A2" s="20" t="s">
        <v>45</v>
      </c>
      <c r="B2" s="59" t="str">
        <f>'AUTOS NOTA 324'!B2:C2</f>
        <v>SINIESTRO 125030330 - LEGIS  APJ32105</v>
      </c>
      <c r="C2" s="60"/>
    </row>
    <row r="3" spans="1:3" x14ac:dyDescent="0.35">
      <c r="A3" s="5" t="s">
        <v>1</v>
      </c>
      <c r="B3" s="47" t="str">
        <f>'AUTOS  NOTA 322'!B2:C2</f>
        <v>2023115754</v>
      </c>
      <c r="C3" s="47"/>
    </row>
    <row r="4" spans="1:3" x14ac:dyDescent="0.35">
      <c r="A4" s="5" t="s">
        <v>3</v>
      </c>
      <c r="B4" s="47" t="str">
        <f>'AUTOS  NOTA 322'!B3:C3</f>
        <v>SUPERINTENDENCIA FINANCIERA DE COLOMBIA</v>
      </c>
      <c r="C4" s="47"/>
    </row>
    <row r="5" spans="1:3" x14ac:dyDescent="0.35">
      <c r="A5" s="5" t="s">
        <v>5</v>
      </c>
      <c r="B5" s="47" t="str">
        <f>'AUTOS  NOTA 322'!B4:C4</f>
        <v xml:space="preserve">ALLIANZ SEGUROS S.A. </v>
      </c>
      <c r="C5" s="47"/>
    </row>
    <row r="6" spans="1:3" ht="15" customHeight="1" x14ac:dyDescent="0.35">
      <c r="A6" s="5" t="s">
        <v>7</v>
      </c>
      <c r="B6" s="47" t="str">
        <f>'AUTOS  NOTA 322'!B5:C5</f>
        <v>SANDRA PATRICIA ZULUAGA TAPASCO</v>
      </c>
      <c r="C6" s="47"/>
    </row>
    <row r="7" spans="1:3" ht="15" customHeight="1" x14ac:dyDescent="0.35">
      <c r="A7" s="5" t="s">
        <v>9</v>
      </c>
      <c r="B7" s="47" t="str">
        <f>'AUTOS  NOTA 322'!B6:C6</f>
        <v>DEMANDA DIRECTA</v>
      </c>
      <c r="C7" s="47"/>
    </row>
    <row r="8" spans="1:3" ht="15" customHeight="1" x14ac:dyDescent="0.35">
      <c r="A8" s="31" t="s">
        <v>46</v>
      </c>
      <c r="B8" s="47" t="str">
        <f>'AUTOS  NOTA 322'!B7:C8</f>
        <v>N/A SUSTRACCIÓN - HURTO DE VEHICULO</v>
      </c>
      <c r="C8" s="47"/>
    </row>
    <row r="9" spans="1:3" ht="19" customHeight="1" x14ac:dyDescent="0.35">
      <c r="A9" s="5" t="s">
        <v>118</v>
      </c>
      <c r="B9" s="47"/>
      <c r="C9" s="47"/>
    </row>
    <row r="10" spans="1:3" x14ac:dyDescent="0.35">
      <c r="A10" s="7" t="s">
        <v>102</v>
      </c>
      <c r="B10" s="100">
        <f>'AUTOS NOTA 324'!B20:C20</f>
        <v>151500450</v>
      </c>
      <c r="C10" s="100"/>
    </row>
    <row r="11" spans="1:3" x14ac:dyDescent="0.35">
      <c r="A11" s="7" t="s">
        <v>119</v>
      </c>
      <c r="B11" s="101">
        <f>'AUTOS NOTA 324'!B39:C39</f>
        <v>45450135</v>
      </c>
      <c r="C11" s="47"/>
    </row>
    <row r="12" spans="1:3" ht="29" x14ac:dyDescent="0.35">
      <c r="A12" s="7" t="s">
        <v>120</v>
      </c>
      <c r="B12" s="98"/>
      <c r="C12" s="99"/>
    </row>
    <row r="13" spans="1:3" ht="43.5" x14ac:dyDescent="0.35">
      <c r="A13" s="5" t="s">
        <v>121</v>
      </c>
      <c r="B13" s="47"/>
      <c r="C13" s="47"/>
    </row>
    <row r="14" spans="1:3" ht="43.5" x14ac:dyDescent="0.35">
      <c r="A14" s="5" t="s">
        <v>122</v>
      </c>
      <c r="B14" s="47"/>
      <c r="C14" s="47"/>
    </row>
    <row r="15" spans="1:3" x14ac:dyDescent="0.35">
      <c r="A15" s="5" t="s">
        <v>123</v>
      </c>
      <c r="B15" s="6"/>
      <c r="C15" s="6"/>
    </row>
    <row r="16" spans="1:3" x14ac:dyDescent="0.35">
      <c r="A16" s="7" t="s">
        <v>124</v>
      </c>
      <c r="B16" s="47"/>
      <c r="C16" s="47"/>
    </row>
    <row r="17" spans="1:3" x14ac:dyDescent="0.35">
      <c r="A17" s="6" t="s">
        <v>125</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51</v>
      </c>
      <c r="B1" t="s">
        <v>56</v>
      </c>
      <c r="C1" s="9" t="s">
        <v>58</v>
      </c>
      <c r="D1" s="9" t="s">
        <v>126</v>
      </c>
      <c r="E1" s="3" t="s">
        <v>64</v>
      </c>
      <c r="F1" s="2" t="s">
        <v>96</v>
      </c>
      <c r="G1" s="4">
        <v>0</v>
      </c>
      <c r="H1" t="s">
        <v>24</v>
      </c>
      <c r="I1" t="s">
        <v>127</v>
      </c>
      <c r="K1" t="s">
        <v>128</v>
      </c>
      <c r="L1" s="30" t="s">
        <v>129</v>
      </c>
      <c r="M1" t="s">
        <v>52</v>
      </c>
      <c r="N1" t="s">
        <v>96</v>
      </c>
      <c r="O1" t="s">
        <v>130</v>
      </c>
    </row>
    <row r="2" spans="1:15" x14ac:dyDescent="0.35">
      <c r="A2" t="s">
        <v>52</v>
      </c>
      <c r="B2" t="s">
        <v>131</v>
      </c>
      <c r="C2" t="s">
        <v>132</v>
      </c>
      <c r="D2" s="2" t="s">
        <v>133</v>
      </c>
      <c r="E2" s="1" t="s">
        <v>65</v>
      </c>
      <c r="F2" s="2" t="s">
        <v>134</v>
      </c>
      <c r="G2" s="4">
        <v>0.7</v>
      </c>
      <c r="H2" t="s">
        <v>135</v>
      </c>
      <c r="I2" t="s">
        <v>136</v>
      </c>
      <c r="K2" t="s">
        <v>10</v>
      </c>
      <c r="L2" s="30" t="s">
        <v>137</v>
      </c>
      <c r="M2" t="s">
        <v>138</v>
      </c>
      <c r="N2" t="s">
        <v>98</v>
      </c>
      <c r="O2" t="s">
        <v>131</v>
      </c>
    </row>
    <row r="3" spans="1:15" x14ac:dyDescent="0.35">
      <c r="A3" t="s">
        <v>138</v>
      </c>
      <c r="C3" t="s">
        <v>139</v>
      </c>
      <c r="D3" s="2" t="s">
        <v>140</v>
      </c>
      <c r="E3" s="1" t="s">
        <v>141</v>
      </c>
      <c r="F3" s="2" t="s">
        <v>98</v>
      </c>
      <c r="G3" s="4">
        <v>0.3</v>
      </c>
      <c r="H3" t="s">
        <v>142</v>
      </c>
      <c r="I3" t="s">
        <v>143</v>
      </c>
      <c r="L3" s="30" t="s">
        <v>144</v>
      </c>
      <c r="M3" t="s">
        <v>145</v>
      </c>
      <c r="N3" t="s">
        <v>134</v>
      </c>
    </row>
    <row r="4" spans="1:15" x14ac:dyDescent="0.35">
      <c r="A4" t="s">
        <v>145</v>
      </c>
      <c r="C4" t="s">
        <v>146</v>
      </c>
      <c r="E4" s="1" t="s">
        <v>147</v>
      </c>
      <c r="H4" t="s">
        <v>148</v>
      </c>
      <c r="I4" t="s">
        <v>149</v>
      </c>
      <c r="L4" t="s">
        <v>150</v>
      </c>
    </row>
    <row r="5" spans="1:15" x14ac:dyDescent="0.35">
      <c r="A5" t="s">
        <v>151</v>
      </c>
      <c r="E5" s="1" t="s">
        <v>152</v>
      </c>
      <c r="H5" t="s">
        <v>153</v>
      </c>
      <c r="I5" t="s">
        <v>154</v>
      </c>
      <c r="L5" s="30" t="s">
        <v>155</v>
      </c>
    </row>
    <row r="6" spans="1:15" x14ac:dyDescent="0.35">
      <c r="E6" s="1" t="s">
        <v>156</v>
      </c>
      <c r="I6" t="s">
        <v>157</v>
      </c>
      <c r="L6" s="30" t="s">
        <v>158</v>
      </c>
    </row>
    <row r="7" spans="1:15" x14ac:dyDescent="0.35">
      <c r="E7" s="1" t="s">
        <v>159</v>
      </c>
      <c r="I7" t="s">
        <v>160</v>
      </c>
      <c r="L7" s="30" t="s">
        <v>161</v>
      </c>
    </row>
    <row r="8" spans="1:15" x14ac:dyDescent="0.35">
      <c r="E8" s="1" t="s">
        <v>162</v>
      </c>
      <c r="L8" s="30" t="s">
        <v>105</v>
      </c>
    </row>
    <row r="9" spans="1:15" x14ac:dyDescent="0.35">
      <c r="L9" s="30" t="s">
        <v>163</v>
      </c>
    </row>
    <row r="10" spans="1:15" x14ac:dyDescent="0.35">
      <c r="L10" s="30" t="s">
        <v>164</v>
      </c>
    </row>
    <row r="11" spans="1:15" x14ac:dyDescent="0.35">
      <c r="L11" s="30" t="s">
        <v>165</v>
      </c>
    </row>
    <row r="12" spans="1:15" x14ac:dyDescent="0.35">
      <c r="L12" s="30" t="s">
        <v>12</v>
      </c>
    </row>
    <row r="13" spans="1:15" x14ac:dyDescent="0.35">
      <c r="L13" s="30" t="s">
        <v>166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2023-12-07T03:22:57Z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