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C.E.A. Inteligencia Vial S.A.S/"/>
    </mc:Choice>
  </mc:AlternateContent>
  <xr:revisionPtr revIDLastSave="0" documentId="8_{560DCC25-F15D-4FEA-BCD1-F71781B47038}" xr6:coauthVersionLast="47" xr6:coauthVersionMax="47" xr10:uidLastSave="{00000000-0000-0000-0000-000000000000}"/>
  <bookViews>
    <workbookView xWindow="-103" yWindow="-103" windowWidth="16663" windowHeight="8743"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B20" i="8"/>
  <c r="B39" i="8" s="1"/>
  <c r="B10" i="9" l="1"/>
  <c r="B2" i="8" l="1"/>
  <c r="B2" i="9" s="1"/>
  <c r="B8" i="9" l="1"/>
  <c r="B7" i="9"/>
  <c r="B6" i="9"/>
  <c r="B5" i="9"/>
  <c r="B4" i="9"/>
  <c r="B3" i="9"/>
  <c r="B8" i="8"/>
  <c r="B7" i="8"/>
  <c r="B4" i="8"/>
  <c r="B3" i="8"/>
  <c r="B8" i="7"/>
  <c r="B4" i="7" l="1"/>
  <c r="B7" i="7"/>
  <c r="B3" i="7"/>
  <c r="B9" i="8"/>
  <c r="B11" i="9" l="1"/>
</calcChain>
</file>

<file path=xl/sharedStrings.xml><?xml version="1.0" encoding="utf-8"?>
<sst xmlns="http://schemas.openxmlformats.org/spreadsheetml/2006/main" count="248" uniqueCount="178">
  <si>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</si>
  <si>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</si>
  <si>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</si>
  <si>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</si>
  <si>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</si>
  <si>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</si>
  <si>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</si>
  <si>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</si>
  <si>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</si>
  <si>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</si>
  <si>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</si>
  <si>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</si>
  <si>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</si>
  <si>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</si>
  <si>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</si>
  <si>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</si>
  <si>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</si>
  <si>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</si>
  <si>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</si>
  <si>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</si>
  <si>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</si>
  <si>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</si>
  <si>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</si>
  <si>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</si>
  <si>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</si>
  <si>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</si>
  <si>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</si>
  <si>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</si>
  <si>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</si>
  <si>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</si>
  <si>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</si>
  <si>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</si>
  <si>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</si>
  <si>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</si>
  <si>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</si>
  <si>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</si>
  <si>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</si>
  <si>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</si>
  <si>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</si>
  <si>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</si>
  <si>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</si>
  <si>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</si>
  <si>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</si>
  <si>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</si>
  <si>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</si>
  <si>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</si>
  <si>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</si>
  <si>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</si>
  <si>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</si>
  <si>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</si>
  <si>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</si>
  <si>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</si>
  <si>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</si>
  <si>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</si>
  <si>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</si>
  <si>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</si>
  <si>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</si>
  <si>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</si>
  <si>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</si>
  <si>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</si>
  <si>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</si>
  <si>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</si>
  <si>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</si>
  <si>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</si>
  <si>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</si>
  <si>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</si>
  <si>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</si>
  <si>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</si>
  <si>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</si>
  <si>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</si>
  <si>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</si>
  <si>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</si>
  <si>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</si>
  <si>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</si>
  <si>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</si>
  <si>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</si>
  <si>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</si>
  <si>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</si>
  <si>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</si>
  <si>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</si>
  <si>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</si>
  <si>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</si>
  <si>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</si>
  <si>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</si>
  <si>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</si>
  <si>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</si>
  <si>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</si>
  <si>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</si>
  <si>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</si>
  <si>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</si>
  <si>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</si>
  <si>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</si>
  <si>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</si>
  <si>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</si>
  <si>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</si>
  <si>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</si>
  <si>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</si>
  <si>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</si>
  <si>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</si>
  <si>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</si>
  <si>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</si>
  <si>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</si>
  <si>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</si>
  <si>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</si>
  <si>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</si>
  <si>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</si>
  <si>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</si>
  <si>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</si>
  <si>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</si>
  <si>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</si>
  <si>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</si>
  <si>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</si>
  <si>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</si>
  <si>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</si>
  <si>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</si>
  <si>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</si>
  <si>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</si>
  <si>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</si>
  <si>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</si>
  <si>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</si>
  <si>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</si>
  <si>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</si>
  <si>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</si>
  <si>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</si>
  <si>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</si>
  <si>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</si>
  <si>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</si>
  <si>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</si>
  <si>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</si>
  <si>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</si>
  <si>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</si>
  <si>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</si>
  <si>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</si>
  <si>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</si>
  <si>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</si>
  <si>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</si>
  <si>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</si>
  <si>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</si>
  <si>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</si>
  <si>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</si>
  <si>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</si>
  <si>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</si>
  <si>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</si>
  <si>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</si>
  <si>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</si>
  <si>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</si>
  <si>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</si>
  <si>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</si>
  <si>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</si>
  <si>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</si>
  <si>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</si>
  <si>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</si>
  <si>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</si>
  <si>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</si>
  <si>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</si>
  <si>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</si>
  <si>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</si>
  <si>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Nora Isabel Aguilar Rocha C.C. 28.487.694 (Esposa) fecha de nacimiento: 23 de julio de 1957</t>
  </si>
  <si>
    <t>Juzgado Tercero (3) de pequeñas causas y competencias multples de Neiva Huila</t>
  </si>
  <si>
    <t>1. Autoexpress S.A.S. Nit. 800.195.354
2. Diego Alberto Holguin Duque C.C. 10.27.809
3. Allianz Seguros S.A. Nit. 860.026.182-5</t>
  </si>
  <si>
    <t>AUTOEXPRESS S.A.S.</t>
  </si>
  <si>
    <t>Calle 84 No. 53-49 apto 505, urbanizacion Torres de las Palmas, Itagui</t>
  </si>
  <si>
    <t>yolanda.lozano.b@gmail.com</t>
  </si>
  <si>
    <t>no aplica</t>
  </si>
  <si>
    <t>18 de febrero de 2022</t>
  </si>
  <si>
    <t>Se solicito con la demanda práctica de medidas cautelares, por lo tanto no se agotó conciliación</t>
  </si>
  <si>
    <t xml:space="preserve">El 18 de febrero de 2022, el vehículo de enseñanza de placas MSU-494 de propiedad de CEA INTELIGENCIA VIAL S.A.S., se desplazaba por la vía 6aAN03 km6 sector La mosquita del municipio de Rionegro siendo impactado en su parte trasera por el vehículo tipo tractocamión de placas KSO-555, de propiedad de AUTO EXPRESS S.A.S. Por lo anterior, se realizó el levantamiento del croquis, y se realizó el informe de accidentes Nº AA-0001414087 del 18 de febrero de 2022. 
Se convocó a audiencia en proceso contravencional Nº202200290, pero a ninguna de las audiencias concurrió el conductor causante del siniestro señor DIEGO ALBERTO HOLGUIN DUQUE, siendo declarado contravencionalmente responsable del siniestro al no conservar la distancia con el vehículo Nº 1 de placas MSU-494, perteneciente a la escuela de conducción CEA INTELIGENCIA VIAL S.A.S. 
Se realizó reclamación formal a la empresa AUTOEXPRESS S.A.S. a fin de que se reconocieran los daños y perjuicios ocasionados a la empresa demandante, y mediante respuesta calendada agosto 5 de 2022, indicaron que debía acudir a la empresa aseguradora ALLIANZ SEGUROS S.A., atendiendo a que contaban con la póliza todo riesgo Nº 0228476276-113. Así pues, se realizó reclamación a ALLIANZ SEGUROS S.A. el 20 de septiembre 2022. La aseguradora realizó un ofrecimiento (indemnización integral) por un valor de $ 12.497.000. No obstante, el ofrecimiento realizado no cubre las pérdidas económicas por la falta de reparación del vehículo y el lucro cesante consolidado y futuro, además del daño emergente de la escuela de conducción, afectada en el siniestro. 
El vehículo afectado, es empleado como vehículo de trabajo para impartir clases de conducción, y debido al siniestro, y generaba un ingreso mensual de CINCO MILLONES DE PESOS ($ 5.000.000),  equivalentes a la suma de TREINTA Y TRES MILLONES SEISCIENTOS SESENTA Y SEIS MIL QUINIENTOS TREINTA Y DOS PESOS ($ 33.666.532) de lucro cesante consolidado hasta la fecha de salida del taller por 202 días; más la suma de DIEZ MILLONES SEISCIENTOS SETENTA Y SEIS MIL NOVECIENTOS CUARENTA Y OCHO PESOS ($10.676.948), correspondiente al costo de la reparación que requirió el vehículo, incluido el valor de la suma de DOS MILLONES NOVECIENTOS CINCUENTA Y CINCO MIL QUINIENTOS PESOS ($ 2.955.500) correspondiente al costo de mano de obra por la reparación que requirió conforme las facturas de venta adjuntas. 
Igualmente, debido a la inutilización del vehículo se tuvo los siguientes perjuicios económicos: CUARENTA Y CUATRO MILLONES TRESCIENTOS CUARENTA Y TRES MIL CUATROCIENTOS OCHENTA PESOS ($ 44.343.480) por concepto de daño emergente o costo de reparación y lucro cesante consolidado por el tiempo de espera y de reparación del vehículo, atendiendo que los vehículos de enseñanza no pueden prestar servicios con los vidrios rotos.
</t>
  </si>
  <si>
    <t>800.195.354-0</t>
  </si>
  <si>
    <t>KSO-555</t>
  </si>
  <si>
    <t>022847626-113</t>
  </si>
  <si>
    <t>28 de agosto de 2024</t>
  </si>
  <si>
    <t>03 de noviembre de 2023</t>
  </si>
  <si>
    <t>13 de agosto de 2024</t>
  </si>
  <si>
    <t>410014189003-20230036700</t>
  </si>
  <si>
    <t>117558735-APJ32559</t>
  </si>
  <si>
    <t xml:space="preserve"> 22847626/113 </t>
  </si>
  <si>
    <t>10/2021 hasta las 24:00 horas del
24/02/2022.</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</si>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</sst>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0" fillId="0" borderId="1" xfId="0"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2343982</xdr:colOff>
      <xdr:row>72</xdr:row>
      <xdr:rowOff>167024</xdr:rowOff>
    </xdr:to>
    <xdr:pic>
      <xdr:nvPicPr>
        <xdr:cNvPr id="2" name="Imagen 1">
          <a:extLst>
            <a:ext uri="{FF2B5EF4-FFF2-40B4-BE49-F238E27FC236}">
              <a16:creationId xmlns:a16="http://schemas.microsoft.com/office/drawing/2014/main" id="{7DAFF700-84DB-F00A-25E1-3FEE073B7BC3}"/>
            </a:ext>
          </a:extLst>
        </xdr:cNvPr>
        <xdr:cNvPicPr>
          <a:picLocks noChangeAspect="1"/>
        </xdr:cNvPicPr>
      </xdr:nvPicPr>
      <xdr:blipFill>
        <a:blip xmlns:r="http://schemas.openxmlformats.org/officeDocument/2006/relationships" r:embed="rId1"/>
        <a:stretch>
          <a:fillRect/>
        </a:stretch>
      </xdr:blipFill>
      <xdr:spPr>
        <a:xfrm>
          <a:off x="0" y="9147819"/>
          <a:ext cx="8082854" cy="4158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landa.lozano.b@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2" zoomScale="87" zoomScaleNormal="120" workbookViewId="0">
      <selection activeCell="B22" sqref="B22:C22"/>
    </sheetView>
  </sheetViews>
  <sheetFormatPr baseColWidth="10" defaultColWidth="0" defaultRowHeight="14.6" x14ac:dyDescent="0.4"/>
  <cols>
    <col min="1" max="1" width="53.53515625" style="8" customWidth="1"/>
    <col min="2" max="2" width="55.3046875" style="8" customWidth="1"/>
    <col min="3" max="3" width="19.3046875" style="8" customWidth="1"/>
    <col min="4" max="16384" width="11.3828125" style="2" hidden="1"/>
  </cols>
  <sheetData>
    <row r="1" spans="1:3" ht="18.45" x14ac:dyDescent="0.4">
      <c r="A1" s="45" t="s">
        <v>0</v>
      </c>
      <c r="B1" s="45"/>
      <c r="C1" s="45"/>
    </row>
    <row r="2" spans="1:3" x14ac:dyDescent="0.4">
      <c r="A2" s="5" t="s">
        <v>1</v>
      </c>
      <c r="B2" s="51" t="s">
        <v>173</v>
      </c>
      <c r="C2" s="52"/>
    </row>
    <row r="3" spans="1:3" x14ac:dyDescent="0.4">
      <c r="A3" s="5" t="s">
        <v>2</v>
      </c>
      <c r="B3" s="47" t="s">
        <v>158</v>
      </c>
      <c r="C3" s="48"/>
    </row>
    <row r="4" spans="1:3" x14ac:dyDescent="0.4">
      <c r="A4" s="5" t="s">
        <v>3</v>
      </c>
      <c r="B4" s="53" t="s">
        <v>159</v>
      </c>
      <c r="C4" s="48"/>
    </row>
    <row r="5" spans="1:3" ht="31.5" customHeight="1" x14ac:dyDescent="0.4">
      <c r="A5" s="5" t="s">
        <v>4</v>
      </c>
      <c r="B5" s="47" t="s">
        <v>157</v>
      </c>
      <c r="C5" s="48"/>
    </row>
    <row r="6" spans="1:3" x14ac:dyDescent="0.4">
      <c r="A6" s="5" t="s">
        <v>5</v>
      </c>
      <c r="B6" s="46" t="s">
        <v>122</v>
      </c>
      <c r="C6" s="46"/>
    </row>
    <row r="7" spans="1:3" x14ac:dyDescent="0.4">
      <c r="A7" s="27" t="s">
        <v>6</v>
      </c>
      <c r="B7" s="47" t="s">
        <v>148</v>
      </c>
      <c r="C7" s="48"/>
    </row>
    <row r="8" spans="1:3" ht="22.95" customHeight="1" x14ac:dyDescent="0.4">
      <c r="A8" s="28" t="s">
        <v>138</v>
      </c>
      <c r="B8" s="46" t="s">
        <v>160</v>
      </c>
      <c r="C8" s="46"/>
    </row>
    <row r="9" spans="1:3" x14ac:dyDescent="0.4">
      <c r="A9" s="28" t="s">
        <v>132</v>
      </c>
      <c r="B9" s="55">
        <v>800195354</v>
      </c>
      <c r="C9" s="46"/>
    </row>
    <row r="10" spans="1:3" x14ac:dyDescent="0.4">
      <c r="A10" s="28" t="s">
        <v>7</v>
      </c>
      <c r="B10" s="56" t="s">
        <v>161</v>
      </c>
      <c r="C10" s="56"/>
    </row>
    <row r="11" spans="1:3" ht="30" customHeight="1" x14ac:dyDescent="0.4">
      <c r="A11" s="29" t="s">
        <v>8</v>
      </c>
      <c r="B11" s="56">
        <v>3162768519</v>
      </c>
      <c r="C11" s="56"/>
    </row>
    <row r="12" spans="1:3" ht="30" customHeight="1" x14ac:dyDescent="0.4">
      <c r="A12" s="5" t="s">
        <v>9</v>
      </c>
      <c r="B12" s="63" t="s">
        <v>162</v>
      </c>
      <c r="C12" s="56"/>
    </row>
    <row r="13" spans="1:3" x14ac:dyDescent="0.4">
      <c r="A13" s="5" t="s">
        <v>10</v>
      </c>
      <c r="B13" s="46" t="s">
        <v>163</v>
      </c>
      <c r="C13" s="46"/>
    </row>
    <row r="14" spans="1:3" x14ac:dyDescent="0.4">
      <c r="A14" s="5" t="s">
        <v>11</v>
      </c>
      <c r="B14" s="46" t="s">
        <v>163</v>
      </c>
      <c r="C14" s="46"/>
    </row>
    <row r="15" spans="1:3" x14ac:dyDescent="0.4">
      <c r="A15" s="5" t="s">
        <v>145</v>
      </c>
      <c r="B15" s="46" t="s">
        <v>163</v>
      </c>
      <c r="C15" s="46"/>
    </row>
    <row r="16" spans="1:3" x14ac:dyDescent="0.4">
      <c r="A16" s="5" t="s">
        <v>12</v>
      </c>
      <c r="B16" s="46" t="s">
        <v>163</v>
      </c>
      <c r="C16" s="46"/>
    </row>
    <row r="17" spans="1:3" ht="15" customHeight="1" x14ac:dyDescent="0.4">
      <c r="A17" s="5" t="s">
        <v>13</v>
      </c>
      <c r="B17" s="46" t="s">
        <v>163</v>
      </c>
      <c r="C17" s="46"/>
    </row>
    <row r="18" spans="1:3" x14ac:dyDescent="0.4">
      <c r="A18" s="5" t="s">
        <v>15</v>
      </c>
      <c r="B18" s="46" t="s">
        <v>163</v>
      </c>
      <c r="C18" s="46"/>
    </row>
    <row r="19" spans="1:3" ht="18.75" customHeight="1" x14ac:dyDescent="0.4">
      <c r="A19" s="5" t="s">
        <v>16</v>
      </c>
      <c r="B19" s="49">
        <v>5000000</v>
      </c>
      <c r="C19" s="50"/>
    </row>
    <row r="20" spans="1:3" x14ac:dyDescent="0.4">
      <c r="A20" s="5" t="s">
        <v>133</v>
      </c>
      <c r="B20" s="46">
        <v>0</v>
      </c>
      <c r="C20" s="46"/>
    </row>
    <row r="21" spans="1:3" ht="17.25" customHeight="1" x14ac:dyDescent="0.4">
      <c r="A21" s="5" t="s">
        <v>17</v>
      </c>
      <c r="B21" s="46" t="s">
        <v>163</v>
      </c>
      <c r="C21" s="46"/>
    </row>
    <row r="22" spans="1:3" x14ac:dyDescent="0.4">
      <c r="A22" s="28" t="s">
        <v>19</v>
      </c>
      <c r="B22" s="61" t="s">
        <v>164</v>
      </c>
      <c r="C22" s="61"/>
    </row>
    <row r="23" spans="1:3" x14ac:dyDescent="0.4">
      <c r="A23" s="28" t="s">
        <v>20</v>
      </c>
      <c r="B23" s="62" t="s">
        <v>165</v>
      </c>
      <c r="C23" s="61"/>
    </row>
    <row r="24" spans="1:3" x14ac:dyDescent="0.4">
      <c r="A24" s="28" t="s">
        <v>21</v>
      </c>
      <c r="B24" s="62" t="s">
        <v>165</v>
      </c>
      <c r="C24" s="61"/>
    </row>
    <row r="25" spans="1:3" x14ac:dyDescent="0.4">
      <c r="A25" s="54" t="s">
        <v>147</v>
      </c>
      <c r="B25" s="61" t="s">
        <v>166</v>
      </c>
      <c r="C25" s="44"/>
    </row>
    <row r="26" spans="1:3" x14ac:dyDescent="0.4">
      <c r="A26" s="54"/>
      <c r="B26" s="44"/>
      <c r="C26" s="44"/>
    </row>
    <row r="27" spans="1:3" ht="100.5" customHeight="1" x14ac:dyDescent="0.4">
      <c r="A27" s="54"/>
      <c r="B27" s="44"/>
      <c r="C27" s="44"/>
    </row>
    <row r="28" spans="1:3" x14ac:dyDescent="0.4">
      <c r="A28" s="28" t="s">
        <v>23</v>
      </c>
      <c r="B28" s="44" t="s">
        <v>160</v>
      </c>
      <c r="C28" s="44"/>
    </row>
    <row r="29" spans="1:3" x14ac:dyDescent="0.4">
      <c r="A29" s="28" t="s">
        <v>24</v>
      </c>
      <c r="B29" s="58" t="s">
        <v>167</v>
      </c>
      <c r="C29" s="44"/>
    </row>
    <row r="30" spans="1:3" x14ac:dyDescent="0.4">
      <c r="A30" s="28" t="s">
        <v>25</v>
      </c>
      <c r="B30" s="44" t="s">
        <v>168</v>
      </c>
      <c r="C30" s="44"/>
    </row>
    <row r="31" spans="1:3" x14ac:dyDescent="0.4">
      <c r="A31" s="28" t="s">
        <v>134</v>
      </c>
      <c r="B31" s="44" t="s">
        <v>169</v>
      </c>
      <c r="C31" s="44"/>
    </row>
    <row r="32" spans="1:3" x14ac:dyDescent="0.4">
      <c r="A32" s="28" t="s">
        <v>26</v>
      </c>
      <c r="B32" s="59" t="s">
        <v>171</v>
      </c>
      <c r="C32" s="60"/>
    </row>
    <row r="33" spans="1:3" x14ac:dyDescent="0.4">
      <c r="A33" s="5" t="s">
        <v>27</v>
      </c>
      <c r="B33" s="57" t="s">
        <v>172</v>
      </c>
      <c r="C33" s="57"/>
    </row>
    <row r="34" spans="1:3" ht="43.75" x14ac:dyDescent="0.4">
      <c r="A34" s="5" t="s">
        <v>135</v>
      </c>
      <c r="B34" s="57" t="s">
        <v>170</v>
      </c>
      <c r="C34" s="46"/>
    </row>
    <row r="37" spans="1:3" ht="15" customHeight="1" x14ac:dyDescent="0.4"/>
    <row r="38" spans="1:3" ht="15" customHeight="1" x14ac:dyDescent="0.4"/>
    <row r="45" spans="1:3" ht="15" customHeight="1" x14ac:dyDescent="0.4"/>
    <row r="50" spans="6:6" ht="18" customHeight="1" x14ac:dyDescent="0.4"/>
    <row r="53" spans="6:6" x14ac:dyDescent="0.4">
      <c r="F53" s="4"/>
    </row>
    <row r="54" spans="6:6" x14ac:dyDescent="0.4">
      <c r="F54" s="4"/>
    </row>
    <row r="55" spans="6:6" x14ac:dyDescent="0.4">
      <c r="F55" s="4"/>
    </row>
    <row r="66" ht="36" customHeight="1" x14ac:dyDescent="0.4"/>
    <row r="78" ht="33.75" customHeight="1" x14ac:dyDescent="0.4"/>
    <row r="79" ht="33.75" customHeight="1" x14ac:dyDescent="0.4"/>
    <row r="80" ht="33.75" customHeight="1" x14ac:dyDescent="0.4"/>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FC300732-7303-4ECC-B22B-FDBDB0825F75}"/>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topLeftCell="A33" zoomScale="57" zoomScaleNormal="100" workbookViewId="0">
      <selection activeCell="A51" sqref="A51"/>
    </sheetView>
  </sheetViews>
  <sheetFormatPr baseColWidth="10" defaultColWidth="0" defaultRowHeight="14.6" x14ac:dyDescent="0.4"/>
  <cols>
    <col min="1" max="1" width="49.69140625" customWidth="1"/>
    <col min="2" max="2" width="31.3828125" customWidth="1"/>
    <col min="3" max="3" width="90.3046875" customWidth="1"/>
    <col min="4" max="16384" width="11.3828125" hidden="1"/>
  </cols>
  <sheetData>
    <row r="1" spans="1:3" ht="18.45" x14ac:dyDescent="0.4">
      <c r="A1" s="83" t="s">
        <v>28</v>
      </c>
      <c r="B1" s="83"/>
      <c r="C1" s="83"/>
    </row>
    <row r="2" spans="1:3" ht="15.75" customHeight="1" x14ac:dyDescent="0.4">
      <c r="A2" s="20" t="s">
        <v>29</v>
      </c>
      <c r="B2" s="73" t="s">
        <v>174</v>
      </c>
      <c r="C2" s="74"/>
    </row>
    <row r="3" spans="1:3" s="2" customFormat="1" x14ac:dyDescent="0.4">
      <c r="A3" s="5" t="s">
        <v>1</v>
      </c>
      <c r="B3" s="46" t="str">
        <f>'AUTOS  NOTA 322'!B2:C2</f>
        <v>410014189003-20230036700</v>
      </c>
      <c r="C3" s="46"/>
    </row>
    <row r="4" spans="1:3" s="2" customFormat="1" x14ac:dyDescent="0.4">
      <c r="A4" s="5" t="s">
        <v>2</v>
      </c>
      <c r="B4" s="46" t="str">
        <f>'AUTOS  NOTA 322'!B3:C3</f>
        <v>Juzgado Tercero (3) de pequeñas causas y competencias multples de Neiva Huila</v>
      </c>
      <c r="C4" s="46"/>
    </row>
    <row r="5" spans="1:3" s="2" customFormat="1" x14ac:dyDescent="0.4">
      <c r="A5" s="5" t="s">
        <v>3</v>
      </c>
      <c r="B5" s="53" t="s">
        <v>159</v>
      </c>
      <c r="C5" s="48"/>
    </row>
    <row r="6" spans="1:3" s="2" customFormat="1" x14ac:dyDescent="0.4">
      <c r="A6" s="5" t="s">
        <v>4</v>
      </c>
      <c r="B6" s="47" t="s">
        <v>157</v>
      </c>
      <c r="C6" s="48"/>
    </row>
    <row r="7" spans="1:3" s="2" customFormat="1" x14ac:dyDescent="0.4">
      <c r="A7" s="5" t="s">
        <v>5</v>
      </c>
      <c r="B7" s="46" t="str">
        <f>'AUTOS  NOTA 322'!B6:C6</f>
        <v>DEMANDA DIRECTA</v>
      </c>
      <c r="C7" s="46"/>
    </row>
    <row r="8" spans="1:3" s="2" customFormat="1" x14ac:dyDescent="0.4">
      <c r="A8" s="31" t="s">
        <v>119</v>
      </c>
      <c r="B8" s="46" t="str">
        <f>'AUTOS  NOTA 322'!B7:C8</f>
        <v>AUTOEXPRESS S.A.S.</v>
      </c>
      <c r="C8" s="46"/>
    </row>
    <row r="9" spans="1:3" x14ac:dyDescent="0.4">
      <c r="A9" s="20" t="s">
        <v>30</v>
      </c>
      <c r="B9" s="46" t="s">
        <v>175</v>
      </c>
      <c r="C9" s="46"/>
    </row>
    <row r="10" spans="1:3" x14ac:dyDescent="0.4">
      <c r="A10" s="20" t="s">
        <v>22</v>
      </c>
      <c r="B10" s="46" t="s">
        <v>148</v>
      </c>
      <c r="C10" s="46"/>
    </row>
    <row r="11" spans="1:3" x14ac:dyDescent="0.4">
      <c r="A11" s="20" t="s">
        <v>31</v>
      </c>
      <c r="B11" s="66">
        <v>4000000000</v>
      </c>
      <c r="C11" s="67"/>
    </row>
    <row r="12" spans="1:3" x14ac:dyDescent="0.4">
      <c r="A12" s="20" t="s">
        <v>137</v>
      </c>
      <c r="B12" s="66">
        <v>1700000</v>
      </c>
      <c r="C12" s="67"/>
    </row>
    <row r="13" spans="1:3" x14ac:dyDescent="0.4">
      <c r="A13" s="20" t="s">
        <v>32</v>
      </c>
      <c r="B13" s="47" t="s">
        <v>94</v>
      </c>
      <c r="C13" s="48"/>
    </row>
    <row r="14" spans="1:3" x14ac:dyDescent="0.4">
      <c r="A14" s="20" t="s">
        <v>33</v>
      </c>
      <c r="B14" s="56" t="s">
        <v>176</v>
      </c>
      <c r="C14" s="46"/>
    </row>
    <row r="15" spans="1:3" x14ac:dyDescent="0.4">
      <c r="A15" s="20" t="s">
        <v>34</v>
      </c>
      <c r="B15" s="46" t="s">
        <v>35</v>
      </c>
      <c r="C15" s="46"/>
    </row>
    <row r="16" spans="1:3" x14ac:dyDescent="0.4">
      <c r="A16" s="20" t="s">
        <v>36</v>
      </c>
      <c r="B16" s="46" t="s">
        <v>35</v>
      </c>
      <c r="C16" s="46"/>
    </row>
    <row r="17" spans="1:3" x14ac:dyDescent="0.4">
      <c r="A17" s="70" t="s">
        <v>37</v>
      </c>
      <c r="B17" s="46" t="s">
        <v>38</v>
      </c>
      <c r="C17" s="46"/>
    </row>
    <row r="18" spans="1:3" x14ac:dyDescent="0.4">
      <c r="A18" s="71"/>
      <c r="B18" s="10" t="s">
        <v>39</v>
      </c>
      <c r="C18" s="10" t="s">
        <v>40</v>
      </c>
    </row>
    <row r="19" spans="1:3" x14ac:dyDescent="0.4">
      <c r="A19" s="71"/>
      <c r="B19" s="6" t="s">
        <v>144</v>
      </c>
      <c r="C19" s="6"/>
    </row>
    <row r="20" spans="1:3" x14ac:dyDescent="0.4">
      <c r="A20" s="71"/>
      <c r="B20" s="6"/>
      <c r="C20" s="6"/>
    </row>
    <row r="21" spans="1:3" x14ac:dyDescent="0.4">
      <c r="A21" s="72"/>
      <c r="B21" s="6"/>
      <c r="C21" s="6"/>
    </row>
    <row r="22" spans="1:3" x14ac:dyDescent="0.4">
      <c r="A22" s="20" t="s">
        <v>41</v>
      </c>
      <c r="B22" s="46" t="s">
        <v>45</v>
      </c>
      <c r="C22" s="46"/>
    </row>
    <row r="23" spans="1:3" x14ac:dyDescent="0.4">
      <c r="A23" s="20" t="s">
        <v>42</v>
      </c>
      <c r="B23" s="73" t="s">
        <v>45</v>
      </c>
      <c r="C23" s="74"/>
    </row>
    <row r="24" spans="1:3" x14ac:dyDescent="0.4">
      <c r="A24" s="20" t="s">
        <v>43</v>
      </c>
      <c r="B24" s="46" t="s">
        <v>106</v>
      </c>
      <c r="C24" s="46"/>
    </row>
    <row r="25" spans="1:3" x14ac:dyDescent="0.4">
      <c r="A25" s="20" t="s">
        <v>44</v>
      </c>
      <c r="B25" s="46" t="s">
        <v>35</v>
      </c>
      <c r="C25" s="46"/>
    </row>
    <row r="26" spans="1:3" x14ac:dyDescent="0.4">
      <c r="A26" s="20" t="s">
        <v>46</v>
      </c>
      <c r="B26" s="46"/>
      <c r="C26" s="46"/>
    </row>
    <row r="27" spans="1:3" x14ac:dyDescent="0.4">
      <c r="A27" s="19" t="s">
        <v>47</v>
      </c>
      <c r="B27" s="46" t="s">
        <v>45</v>
      </c>
      <c r="C27" s="46"/>
    </row>
    <row r="28" spans="1:3" x14ac:dyDescent="0.4">
      <c r="A28" s="75" t="s">
        <v>48</v>
      </c>
      <c r="B28" s="75"/>
      <c r="C28" s="75"/>
    </row>
    <row r="29" spans="1:3" x14ac:dyDescent="0.4">
      <c r="A29" s="68" t="s">
        <v>49</v>
      </c>
      <c r="B29" s="69"/>
      <c r="C29" s="11" t="s">
        <v>177</v>
      </c>
    </row>
    <row r="30" spans="1:3" x14ac:dyDescent="0.4">
      <c r="A30" s="68" t="s">
        <v>50</v>
      </c>
      <c r="B30" s="69"/>
      <c r="C30" s="11" t="s">
        <v>177</v>
      </c>
    </row>
    <row r="31" spans="1:3" x14ac:dyDescent="0.4">
      <c r="A31" s="68" t="s">
        <v>51</v>
      </c>
      <c r="B31" s="69"/>
      <c r="C31" s="12" t="s">
        <v>177</v>
      </c>
    </row>
    <row r="32" spans="1:3" x14ac:dyDescent="0.4">
      <c r="A32" s="68" t="s">
        <v>52</v>
      </c>
      <c r="B32" s="69"/>
      <c r="C32" s="11" t="s">
        <v>177</v>
      </c>
    </row>
    <row r="33" spans="1:3" x14ac:dyDescent="0.4">
      <c r="A33" s="68" t="s">
        <v>53</v>
      </c>
      <c r="B33" s="69"/>
      <c r="C33" s="11"/>
    </row>
    <row r="34" spans="1:3" x14ac:dyDescent="0.4">
      <c r="A34" s="68" t="s">
        <v>54</v>
      </c>
      <c r="B34" s="69"/>
      <c r="C34" s="13"/>
    </row>
    <row r="35" spans="1:3" x14ac:dyDescent="0.4">
      <c r="A35" s="64" t="s">
        <v>55</v>
      </c>
      <c r="B35" s="65"/>
      <c r="C35" s="14"/>
    </row>
    <row r="36" spans="1:3" x14ac:dyDescent="0.4">
      <c r="A36" s="64" t="s">
        <v>56</v>
      </c>
      <c r="B36" s="65"/>
      <c r="C36" s="15"/>
    </row>
    <row r="37" spans="1:3" x14ac:dyDescent="0.4">
      <c r="A37" s="76" t="s">
        <v>57</v>
      </c>
      <c r="B37" s="77"/>
      <c r="C37" s="15"/>
    </row>
    <row r="38" spans="1:3" x14ac:dyDescent="0.4">
      <c r="A38" s="78"/>
      <c r="B38" s="79"/>
      <c r="C38" s="15"/>
    </row>
    <row r="39" spans="1:3" x14ac:dyDescent="0.4">
      <c r="A39" s="80"/>
      <c r="B39" s="81"/>
      <c r="C39" s="15"/>
    </row>
    <row r="40" spans="1:3" x14ac:dyDescent="0.4">
      <c r="A40" s="82" t="s">
        <v>58</v>
      </c>
      <c r="B40" s="82"/>
      <c r="C40" s="82"/>
    </row>
    <row r="41" spans="1:3" x14ac:dyDescent="0.4">
      <c r="A41" s="17" t="s">
        <v>59</v>
      </c>
      <c r="B41" s="18"/>
      <c r="C41" s="15"/>
    </row>
    <row r="42" spans="1:3" x14ac:dyDescent="0.4">
      <c r="A42" s="64" t="s">
        <v>60</v>
      </c>
      <c r="B42" s="65"/>
      <c r="C42" s="15"/>
    </row>
    <row r="43" spans="1:3" x14ac:dyDescent="0.4">
      <c r="A43" s="64" t="s">
        <v>61</v>
      </c>
      <c r="B43" s="65"/>
      <c r="C43" s="15"/>
    </row>
    <row r="44" spans="1:3" x14ac:dyDescent="0.4">
      <c r="A44" s="17" t="s">
        <v>62</v>
      </c>
      <c r="B44" s="18"/>
      <c r="C44" s="15"/>
    </row>
    <row r="45" spans="1:3" x14ac:dyDescent="0.4">
      <c r="A45" s="17" t="s">
        <v>63</v>
      </c>
      <c r="B45" s="18"/>
      <c r="C45" s="15"/>
    </row>
    <row r="46" spans="1:3" x14ac:dyDescent="0.4">
      <c r="A46" s="64" t="s">
        <v>64</v>
      </c>
      <c r="B46" s="65"/>
      <c r="C46" s="15"/>
    </row>
    <row r="47" spans="1:3" x14ac:dyDescent="0.4">
      <c r="A47" s="17" t="s">
        <v>65</v>
      </c>
      <c r="B47" s="16"/>
      <c r="C47" s="15"/>
    </row>
    <row r="48" spans="1:3" x14ac:dyDescent="0.4">
      <c r="A48" s="64" t="s">
        <v>66</v>
      </c>
      <c r="B48" s="65"/>
      <c r="C48" s="15"/>
    </row>
    <row r="49" spans="1:3" x14ac:dyDescent="0.4">
      <c r="A49" s="64" t="s">
        <v>67</v>
      </c>
      <c r="B49" s="65"/>
      <c r="C49" s="15"/>
    </row>
    <row r="50" spans="1:3" x14ac:dyDescent="0.4">
      <c r="A50" s="64" t="s">
        <v>57</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55" zoomScale="115" zoomScaleNormal="115" workbookViewId="0">
      <selection activeCell="B4" sqref="B4:C4"/>
    </sheetView>
  </sheetViews>
  <sheetFormatPr baseColWidth="10" defaultColWidth="0" defaultRowHeight="14.6" x14ac:dyDescent="0.4"/>
  <cols>
    <col min="1" max="1" width="41.69140625" customWidth="1"/>
    <col min="2" max="2" width="35.3046875" customWidth="1"/>
    <col min="3" max="3" width="54.69140625" customWidth="1"/>
    <col min="4" max="8" width="11.3828125" hidden="1" customWidth="1"/>
    <col min="9" max="9" width="12" hidden="1" customWidth="1"/>
    <col min="10" max="16384" width="11.3828125" hidden="1"/>
  </cols>
  <sheetData>
    <row r="1" spans="1:9" ht="18.45" x14ac:dyDescent="0.4">
      <c r="A1" s="83" t="s">
        <v>68</v>
      </c>
      <c r="B1" s="83"/>
      <c r="C1" s="83"/>
    </row>
    <row r="2" spans="1:9" ht="15" customHeight="1" x14ac:dyDescent="0.4">
      <c r="A2" s="35" t="s">
        <v>29</v>
      </c>
      <c r="B2" s="87" t="str">
        <f>'AUTOS NOTA 321'!B2:C2</f>
        <v>117558735-APJ32559</v>
      </c>
      <c r="C2" s="88"/>
    </row>
    <row r="3" spans="1:9" x14ac:dyDescent="0.4">
      <c r="A3" s="36" t="s">
        <v>1</v>
      </c>
      <c r="B3" s="102" t="str">
        <f>'AUTOS  NOTA 322'!B2:C2</f>
        <v>410014189003-20230036700</v>
      </c>
      <c r="C3" s="102"/>
    </row>
    <row r="4" spans="1:9" x14ac:dyDescent="0.4">
      <c r="A4" s="36" t="s">
        <v>2</v>
      </c>
      <c r="B4" s="102" t="str">
        <f>'AUTOS  NOTA 322'!B3:C3</f>
        <v>Juzgado Tercero (3) de pequeñas causas y competencias multples de Neiva Huila</v>
      </c>
      <c r="C4" s="102"/>
    </row>
    <row r="5" spans="1:9" x14ac:dyDescent="0.4">
      <c r="A5" s="36" t="s">
        <v>3</v>
      </c>
      <c r="B5" s="102" t="str">
        <f>'AUTOS  NOTA 322'!B4:C4</f>
        <v>1. Autoexpress S.A.S. Nit. 800.195.354
2. Diego Alberto Holguin Duque C.C. 10.27.809
3. Allianz Seguros S.A. Nit. 860.026.182-5</v>
      </c>
      <c r="C5" s="102"/>
    </row>
    <row r="6" spans="1:9" ht="15" customHeight="1" x14ac:dyDescent="0.4">
      <c r="A6" s="36" t="s">
        <v>4</v>
      </c>
      <c r="B6" s="102"/>
      <c r="C6" s="102"/>
    </row>
    <row r="7" spans="1:9" x14ac:dyDescent="0.4">
      <c r="A7" s="36" t="s">
        <v>5</v>
      </c>
      <c r="B7" s="102" t="str">
        <f>'AUTOS  NOTA 322'!B6:C6</f>
        <v>DEMANDA DIRECTA</v>
      </c>
      <c r="C7" s="102"/>
    </row>
    <row r="8" spans="1:9" x14ac:dyDescent="0.4">
      <c r="A8" s="38" t="s">
        <v>119</v>
      </c>
      <c r="B8" s="102" t="str">
        <f>'AUTOS  NOTA 322'!B7:C8</f>
        <v>AUTOEXPRESS S.A.S.</v>
      </c>
      <c r="C8" s="102"/>
    </row>
    <row r="9" spans="1:9" ht="29.15" x14ac:dyDescent="0.4">
      <c r="A9" s="36" t="s">
        <v>69</v>
      </c>
      <c r="B9" s="100">
        <f>SUM(C11,C12,C14,C15,C17)</f>
        <v>0</v>
      </c>
      <c r="C9" s="101"/>
    </row>
    <row r="10" spans="1:9" x14ac:dyDescent="0.4">
      <c r="A10" s="103" t="s">
        <v>70</v>
      </c>
      <c r="B10" s="92" t="s">
        <v>71</v>
      </c>
      <c r="C10" s="93"/>
    </row>
    <row r="11" spans="1:9" x14ac:dyDescent="0.4">
      <c r="A11" s="103"/>
      <c r="B11" s="37" t="s">
        <v>72</v>
      </c>
      <c r="C11" s="32"/>
    </row>
    <row r="12" spans="1:9" x14ac:dyDescent="0.4">
      <c r="A12" s="103"/>
      <c r="B12" s="37" t="s">
        <v>73</v>
      </c>
      <c r="C12" s="32"/>
    </row>
    <row r="13" spans="1:9" x14ac:dyDescent="0.4">
      <c r="A13" s="103"/>
      <c r="B13" s="92"/>
      <c r="C13" s="93"/>
    </row>
    <row r="14" spans="1:9" x14ac:dyDescent="0.4">
      <c r="A14" s="103"/>
      <c r="B14" s="37" t="s">
        <v>116</v>
      </c>
      <c r="C14" s="40"/>
    </row>
    <row r="15" spans="1:9" x14ac:dyDescent="0.4">
      <c r="A15" s="103"/>
      <c r="B15" s="37" t="s">
        <v>117</v>
      </c>
      <c r="C15" s="40"/>
      <c r="E15" t="s">
        <v>75</v>
      </c>
      <c r="F15" s="22">
        <v>0.7</v>
      </c>
    </row>
    <row r="16" spans="1:9" x14ac:dyDescent="0.4">
      <c r="A16" s="103"/>
      <c r="B16" s="92" t="s">
        <v>76</v>
      </c>
      <c r="C16" s="93"/>
      <c r="E16" t="s">
        <v>77</v>
      </c>
      <c r="F16" s="23">
        <v>0.3</v>
      </c>
      <c r="I16" s="25"/>
    </row>
    <row r="17" spans="1:9" x14ac:dyDescent="0.4">
      <c r="A17" s="103"/>
      <c r="B17" s="37"/>
      <c r="C17" s="41"/>
      <c r="F17" s="26"/>
      <c r="I17" s="25"/>
    </row>
    <row r="18" spans="1:9" ht="23.25" customHeight="1" x14ac:dyDescent="0.4">
      <c r="A18" s="39" t="s">
        <v>78</v>
      </c>
      <c r="B18" s="87" t="s">
        <v>75</v>
      </c>
      <c r="C18" s="88"/>
    </row>
    <row r="19" spans="1:9" ht="58.3" x14ac:dyDescent="0.4">
      <c r="A19" s="36" t="s">
        <v>80</v>
      </c>
      <c r="B19" s="94"/>
      <c r="C19" s="95"/>
    </row>
    <row r="20" spans="1:9" ht="15" customHeight="1" x14ac:dyDescent="0.4">
      <c r="A20" s="21" t="s">
        <v>81</v>
      </c>
      <c r="B20" s="89">
        <f>((C22+C23+C25+C26+C30+C28+C32+C34+C29+C33)-C37)*C36*C38</f>
        <v>0</v>
      </c>
      <c r="C20" s="89"/>
    </row>
    <row r="21" spans="1:9" x14ac:dyDescent="0.4">
      <c r="A21" s="7" t="s">
        <v>82</v>
      </c>
      <c r="B21" s="96" t="s">
        <v>71</v>
      </c>
      <c r="C21" s="97"/>
    </row>
    <row r="22" spans="1:9" x14ac:dyDescent="0.4">
      <c r="A22" s="98"/>
      <c r="B22" s="37" t="s">
        <v>72</v>
      </c>
      <c r="C22" s="32">
        <v>0</v>
      </c>
    </row>
    <row r="23" spans="1:9" x14ac:dyDescent="0.4">
      <c r="A23" s="99"/>
      <c r="B23" s="37" t="s">
        <v>73</v>
      </c>
      <c r="C23" s="32">
        <v>0</v>
      </c>
    </row>
    <row r="24" spans="1:9" x14ac:dyDescent="0.4">
      <c r="A24" s="99"/>
      <c r="B24" s="92" t="s">
        <v>74</v>
      </c>
      <c r="C24" s="93"/>
    </row>
    <row r="25" spans="1:9" x14ac:dyDescent="0.4">
      <c r="A25" s="99"/>
      <c r="B25" s="37" t="s">
        <v>116</v>
      </c>
      <c r="C25" s="32">
        <v>0</v>
      </c>
    </row>
    <row r="26" spans="1:9" ht="28.95" customHeight="1" x14ac:dyDescent="0.4">
      <c r="A26" s="99"/>
      <c r="B26" s="37" t="s">
        <v>118</v>
      </c>
      <c r="C26" s="32">
        <v>0</v>
      </c>
    </row>
    <row r="27" spans="1:9" x14ac:dyDescent="0.4">
      <c r="A27" s="99"/>
      <c r="B27" s="92" t="s">
        <v>148</v>
      </c>
      <c r="C27" s="93"/>
    </row>
    <row r="28" spans="1:9" x14ac:dyDescent="0.4">
      <c r="A28" s="99"/>
      <c r="B28" s="37" t="s">
        <v>156</v>
      </c>
      <c r="C28" s="32">
        <v>0</v>
      </c>
    </row>
    <row r="29" spans="1:9" x14ac:dyDescent="0.4">
      <c r="A29" s="99"/>
      <c r="B29" s="37" t="s">
        <v>72</v>
      </c>
      <c r="C29" s="32">
        <v>0</v>
      </c>
    </row>
    <row r="30" spans="1:9" x14ac:dyDescent="0.4">
      <c r="A30" s="99"/>
      <c r="B30" s="37" t="s">
        <v>73</v>
      </c>
      <c r="C30" s="32">
        <v>0</v>
      </c>
    </row>
    <row r="31" spans="1:9" x14ac:dyDescent="0.4">
      <c r="A31" s="99"/>
      <c r="B31" s="92" t="s">
        <v>149</v>
      </c>
      <c r="C31" s="93"/>
    </row>
    <row r="32" spans="1:9" x14ac:dyDescent="0.4">
      <c r="A32" s="99"/>
      <c r="B32" s="37"/>
      <c r="C32" s="32"/>
    </row>
    <row r="33" spans="1:3" x14ac:dyDescent="0.4">
      <c r="A33" s="99"/>
      <c r="B33" s="37" t="s">
        <v>72</v>
      </c>
      <c r="C33" s="32">
        <v>0</v>
      </c>
    </row>
    <row r="34" spans="1:3" x14ac:dyDescent="0.4">
      <c r="A34" s="99"/>
      <c r="B34" s="37" t="s">
        <v>73</v>
      </c>
      <c r="C34" s="32">
        <v>0</v>
      </c>
    </row>
    <row r="35" spans="1:3" x14ac:dyDescent="0.4">
      <c r="A35" s="99"/>
      <c r="B35" s="92" t="s">
        <v>136</v>
      </c>
      <c r="C35" s="93"/>
    </row>
    <row r="36" spans="1:3" x14ac:dyDescent="0.4">
      <c r="A36" s="99"/>
      <c r="B36" s="37" t="s">
        <v>152</v>
      </c>
      <c r="C36" s="33">
        <v>1</v>
      </c>
    </row>
    <row r="37" spans="1:3" x14ac:dyDescent="0.4">
      <c r="A37" s="99"/>
      <c r="B37" s="37" t="s">
        <v>137</v>
      </c>
      <c r="C37" s="34">
        <v>0</v>
      </c>
    </row>
    <row r="38" spans="1:3" x14ac:dyDescent="0.4">
      <c r="A38" s="99"/>
      <c r="B38" s="37" t="s">
        <v>155</v>
      </c>
      <c r="C38" s="33">
        <v>1</v>
      </c>
    </row>
    <row r="39" spans="1:3" x14ac:dyDescent="0.4">
      <c r="A39" s="24" t="s">
        <v>83</v>
      </c>
      <c r="B39" s="89">
        <f>IFERROR(B20*(VLOOKUP(B18,E15:F17,2,0)),16666)</f>
        <v>0</v>
      </c>
      <c r="C39" s="89"/>
    </row>
    <row r="40" spans="1:3" ht="93" customHeight="1" x14ac:dyDescent="0.4">
      <c r="A40" s="36" t="s">
        <v>150</v>
      </c>
      <c r="B40" s="90"/>
      <c r="C40" s="91"/>
    </row>
    <row r="41" spans="1:3" ht="211.5" customHeight="1" x14ac:dyDescent="0.4">
      <c r="A41" s="36" t="s">
        <v>84</v>
      </c>
      <c r="B41" s="85"/>
      <c r="C41" s="86"/>
    </row>
    <row r="42" spans="1:3" ht="25.95" customHeight="1" x14ac:dyDescent="0.4">
      <c r="A42" s="43" t="s">
        <v>141</v>
      </c>
      <c r="B42" s="43"/>
      <c r="C42" s="43"/>
    </row>
    <row r="43" spans="1:3" x14ac:dyDescent="0.4">
      <c r="A43" s="42" t="s">
        <v>142</v>
      </c>
      <c r="B43" s="84"/>
      <c r="C43" s="84"/>
    </row>
    <row r="44" spans="1:3" ht="40.950000000000003" customHeight="1" x14ac:dyDescent="0.4">
      <c r="A44" s="42" t="s">
        <v>140</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6" x14ac:dyDescent="0.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6" x14ac:dyDescent="0.4"/>
  <cols>
    <col min="1" max="1" width="37" customWidth="1"/>
    <col min="2" max="2" width="11.3828125" customWidth="1"/>
    <col min="3" max="3" width="94.3828125" customWidth="1"/>
    <col min="4" max="16384" width="11.3828125" hidden="1"/>
  </cols>
  <sheetData>
    <row r="1" spans="1:3" ht="18.45" x14ac:dyDescent="0.4">
      <c r="A1" s="83" t="s">
        <v>85</v>
      </c>
      <c r="B1" s="83"/>
      <c r="C1" s="83"/>
    </row>
    <row r="2" spans="1:3" x14ac:dyDescent="0.4">
      <c r="A2" s="20" t="s">
        <v>29</v>
      </c>
      <c r="B2" s="73" t="str">
        <f>'AUTOS NOTA 324'!B2:C2</f>
        <v>117558735-APJ32559</v>
      </c>
      <c r="C2" s="74"/>
    </row>
    <row r="3" spans="1:3" x14ac:dyDescent="0.4">
      <c r="A3" s="5" t="s">
        <v>1</v>
      </c>
      <c r="B3" s="46" t="str">
        <f>'AUTOS  NOTA 322'!B2:C2</f>
        <v>410014189003-20230036700</v>
      </c>
      <c r="C3" s="46"/>
    </row>
    <row r="4" spans="1:3" x14ac:dyDescent="0.4">
      <c r="A4" s="5" t="s">
        <v>2</v>
      </c>
      <c r="B4" s="46" t="str">
        <f>'AUTOS  NOTA 322'!B3:C3</f>
        <v>Juzgado Tercero (3) de pequeñas causas y competencias multples de Neiva Huila</v>
      </c>
      <c r="C4" s="46"/>
    </row>
    <row r="5" spans="1:3" x14ac:dyDescent="0.4">
      <c r="A5" s="5" t="s">
        <v>3</v>
      </c>
      <c r="B5" s="46" t="str">
        <f>'AUTOS  NOTA 322'!B4:C4</f>
        <v>1. Autoexpress S.A.S. Nit. 800.195.354
2. Diego Alberto Holguin Duque C.C. 10.27.809
3. Allianz Seguros S.A. Nit. 860.026.182-5</v>
      </c>
      <c r="C5" s="46"/>
    </row>
    <row r="6" spans="1:3" ht="15" customHeight="1" x14ac:dyDescent="0.4">
      <c r="A6" s="5" t="s">
        <v>4</v>
      </c>
      <c r="B6" s="46" t="str">
        <f>'AUTOS  NOTA 322'!B5:C5</f>
        <v>Nora Isabel Aguilar Rocha C.C. 28.487.694 (Esposa) fecha de nacimiento: 23 de julio de 1957</v>
      </c>
      <c r="C6" s="46"/>
    </row>
    <row r="7" spans="1:3" ht="15" customHeight="1" x14ac:dyDescent="0.4">
      <c r="A7" s="5" t="s">
        <v>5</v>
      </c>
      <c r="B7" s="46" t="str">
        <f>'AUTOS  NOTA 322'!B6:C6</f>
        <v>DEMANDA DIRECTA</v>
      </c>
      <c r="C7" s="46"/>
    </row>
    <row r="8" spans="1:3" ht="15" customHeight="1" x14ac:dyDescent="0.4">
      <c r="A8" s="31" t="s">
        <v>119</v>
      </c>
      <c r="B8" s="46" t="str">
        <f>'AUTOS  NOTA 322'!B7:C8</f>
        <v>AUTOEXPRESS S.A.S.</v>
      </c>
      <c r="C8" s="46"/>
    </row>
    <row r="9" spans="1:3" ht="19.2" customHeight="1" x14ac:dyDescent="0.4">
      <c r="A9" s="5" t="s">
        <v>120</v>
      </c>
      <c r="B9" s="46"/>
      <c r="C9" s="46"/>
    </row>
    <row r="10" spans="1:3" x14ac:dyDescent="0.4">
      <c r="A10" s="7" t="s">
        <v>82</v>
      </c>
      <c r="B10" s="106">
        <f>'AUTOS NOTA 324'!B20:C20</f>
        <v>0</v>
      </c>
      <c r="C10" s="106"/>
    </row>
    <row r="11" spans="1:3" x14ac:dyDescent="0.4">
      <c r="A11" s="7" t="s">
        <v>139</v>
      </c>
      <c r="B11" s="107">
        <f>'AUTOS NOTA 324'!B39:C39</f>
        <v>0</v>
      </c>
      <c r="C11" s="46"/>
    </row>
    <row r="12" spans="1:3" ht="29.15" x14ac:dyDescent="0.4">
      <c r="A12" s="7" t="s">
        <v>86</v>
      </c>
      <c r="B12" s="104"/>
      <c r="C12" s="105"/>
    </row>
    <row r="13" spans="1:3" ht="43.75" x14ac:dyDescent="0.4">
      <c r="A13" s="5" t="s">
        <v>87</v>
      </c>
      <c r="B13" s="46"/>
      <c r="C13" s="46"/>
    </row>
    <row r="14" spans="1:3" ht="43.75" x14ac:dyDescent="0.4">
      <c r="A14" s="5" t="s">
        <v>88</v>
      </c>
      <c r="B14" s="46"/>
      <c r="C14" s="46"/>
    </row>
    <row r="15" spans="1:3" x14ac:dyDescent="0.4">
      <c r="A15" s="5" t="s">
        <v>89</v>
      </c>
      <c r="B15" s="6"/>
      <c r="C15" s="6"/>
    </row>
    <row r="16" spans="1:3" x14ac:dyDescent="0.4">
      <c r="A16" s="7" t="s">
        <v>90</v>
      </c>
      <c r="B16" s="46"/>
      <c r="C16" s="46"/>
    </row>
    <row r="17" spans="1:3" x14ac:dyDescent="0.4">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3828125" defaultRowHeight="14.6" x14ac:dyDescent="0.4"/>
  <cols>
    <col min="4" max="4" width="20.3046875" bestFit="1" customWidth="1"/>
    <col min="5" max="5" width="42.69140625" bestFit="1" customWidth="1"/>
    <col min="12" max="12" width="30.69140625" customWidth="1"/>
    <col min="13" max="13" width="16" customWidth="1"/>
  </cols>
  <sheetData>
    <row r="1" spans="1:15" x14ac:dyDescent="0.4">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4">
      <c r="A2" t="s">
        <v>94</v>
      </c>
      <c r="B2" t="s">
        <v>45</v>
      </c>
      <c r="C2" t="s">
        <v>95</v>
      </c>
      <c r="D2" s="2" t="s">
        <v>96</v>
      </c>
      <c r="E2" s="1" t="s">
        <v>97</v>
      </c>
      <c r="F2" s="2" t="s">
        <v>79</v>
      </c>
      <c r="G2" s="4">
        <v>0.7</v>
      </c>
      <c r="H2" t="s">
        <v>14</v>
      </c>
      <c r="I2" t="s">
        <v>98</v>
      </c>
      <c r="K2" t="s">
        <v>122</v>
      </c>
      <c r="L2" s="30" t="s">
        <v>123</v>
      </c>
      <c r="M2" t="s">
        <v>99</v>
      </c>
      <c r="N2" t="s">
        <v>77</v>
      </c>
      <c r="O2" t="s">
        <v>45</v>
      </c>
    </row>
    <row r="3" spans="1:15" x14ac:dyDescent="0.4">
      <c r="A3" t="s">
        <v>99</v>
      </c>
      <c r="C3" t="s">
        <v>100</v>
      </c>
      <c r="D3" s="2" t="s">
        <v>101</v>
      </c>
      <c r="E3" s="1" t="s">
        <v>102</v>
      </c>
      <c r="F3" s="2" t="s">
        <v>77</v>
      </c>
      <c r="G3" s="4">
        <v>0.3</v>
      </c>
      <c r="H3" t="s">
        <v>103</v>
      </c>
      <c r="I3" t="s">
        <v>104</v>
      </c>
      <c r="L3" s="30" t="s">
        <v>124</v>
      </c>
      <c r="M3" t="s">
        <v>105</v>
      </c>
      <c r="N3" t="s">
        <v>79</v>
      </c>
    </row>
    <row r="4" spans="1:15" x14ac:dyDescent="0.4">
      <c r="A4" t="s">
        <v>105</v>
      </c>
      <c r="C4" t="s">
        <v>38</v>
      </c>
      <c r="E4" s="1" t="s">
        <v>106</v>
      </c>
      <c r="H4" t="s">
        <v>107</v>
      </c>
      <c r="I4" t="s">
        <v>18</v>
      </c>
      <c r="L4" t="s">
        <v>125</v>
      </c>
    </row>
    <row r="5" spans="1:15" x14ac:dyDescent="0.4">
      <c r="A5" t="s">
        <v>108</v>
      </c>
      <c r="E5" s="1" t="s">
        <v>109</v>
      </c>
      <c r="H5" t="s">
        <v>110</v>
      </c>
      <c r="I5" t="s">
        <v>111</v>
      </c>
      <c r="L5" s="30" t="s">
        <v>126</v>
      </c>
    </row>
    <row r="6" spans="1:15" x14ac:dyDescent="0.4">
      <c r="E6" s="1" t="s">
        <v>112</v>
      </c>
      <c r="I6" t="s">
        <v>113</v>
      </c>
      <c r="L6" s="30" t="s">
        <v>154</v>
      </c>
    </row>
    <row r="7" spans="1:15" x14ac:dyDescent="0.4">
      <c r="E7" s="1" t="s">
        <v>114</v>
      </c>
      <c r="I7" t="s">
        <v>146</v>
      </c>
      <c r="L7" s="30" t="s">
        <v>127</v>
      </c>
    </row>
    <row r="8" spans="1:15" x14ac:dyDescent="0.4">
      <c r="E8" s="1" t="s">
        <v>115</v>
      </c>
      <c r="L8" s="30" t="s">
        <v>148</v>
      </c>
    </row>
    <row r="9" spans="1:15" x14ac:dyDescent="0.4">
      <c r="L9" s="30" t="s">
        <v>128</v>
      </c>
    </row>
    <row r="10" spans="1:15" x14ac:dyDescent="0.4">
      <c r="L10" s="30" t="s">
        <v>129</v>
      </c>
    </row>
    <row r="11" spans="1:15" x14ac:dyDescent="0.4">
      <c r="L11" s="30" t="s">
        <v>130</v>
      </c>
    </row>
    <row r="12" spans="1:15" x14ac:dyDescent="0.4">
      <c r="L12" s="30" t="s">
        <v>131</v>
      </c>
    </row>
    <row r="13" spans="1:15" x14ac:dyDescent="0.4">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2024-08-21T13:30:13Z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