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C.E.A. Inteligencia Vial S.A.S/"/>
    </mc:Choice>
  </mc:AlternateContent>
  <xr:revisionPtr revIDLastSave="0" documentId="8_{690441D7-0CBC-4F27-B532-95952091B931}" xr6:coauthVersionLast="47" xr6:coauthVersionMax="47" xr10:uidLastSave="{00000000-0000-0000-0000-000000000000}"/>
  <bookViews>
    <workbookView xWindow="-120" yWindow="-120" windowWidth="19440" windowHeight="1488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8" l="1"/>
  <c r="B20" i="8"/>
  <c r="B39" i="8" s="1"/>
  <c r="B10" i="9" l="1"/>
  <c r="B2" i="8" l="1"/>
  <c r="B2" i="9" s="1"/>
  <c r="B8" i="9" l="1"/>
  <c r="B7" i="9"/>
  <c r="B6" i="9"/>
  <c r="B5" i="9"/>
  <c r="B4" i="9"/>
  <c r="B3" i="9"/>
  <c r="B8" i="8"/>
  <c r="B7" i="8"/>
  <c r="B4" i="8"/>
  <c r="B3" i="8"/>
  <c r="B8" i="7"/>
  <c r="B4" i="7" l="1"/>
  <c r="B7" i="7"/>
  <c r="B3" i="7"/>
  <c r="B9" i="8"/>
  <c r="B11" i="9" l="1"/>
</calcChain>
</file>

<file path=xl/sharedStrings.xml><?xml version="1.0" encoding="utf-8"?>
<sst xmlns="http://schemas.openxmlformats.org/spreadsheetml/2006/main" count="259" uniqueCount="185">
  <si>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</si>
  <si>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</si>
  <si>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</si>
  <si>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</si>
  <si>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</si>
  <si>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</si>
  <si>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</si>
  <si>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</si>
  <si>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</si>
  <si>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</si>
  <si>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</si>
  <si>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</si>
  <si>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</si>
  <si>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</si>
  <si>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</si>
  <si>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</si>
  <si>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</si>
  <si>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</si>
  <si>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</si>
  <si>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</si>
  <si>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</si>
  <si>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</si>
  <si>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</si>
  <si>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</si>
  <si>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</si>
  <si>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</si>
  <si>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</si>
  <si>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</si>
  <si>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</si>
  <si>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</si>
  <si>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</si>
  <si>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</si>
  <si>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</si>
  <si>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</si>
  <si>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</si>
  <si>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</si>
  <si>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</si>
  <si>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</si>
  <si>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</si>
  <si>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</si>
  <si>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</si>
  <si>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</si>
  <si>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</si>
  <si>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</si>
  <si>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</si>
  <si>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</si>
  <si>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</si>
  <si>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</si>
  <si>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</si>
  <si>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</si>
  <si>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</si>
  <si>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</si>
  <si>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</si>
  <si>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</si>
  <si>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</si>
  <si>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</si>
  <si>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</si>
  <si>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</si>
  <si>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</si>
  <si>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</si>
  <si>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</si>
  <si>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</si>
  <si>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</si>
  <si>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</si>
  <si>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</si>
  <si>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</si>
  <si>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</si>
  <si>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</si>
  <si>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</si>
  <si>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</si>
  <si>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</si>
  <si>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</si>
  <si>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</si>
  <si>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</si>
  <si>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</si>
  <si>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</si>
  <si>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</si>
  <si>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</si>
  <si>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</si>
  <si>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</si>
  <si>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</si>
  <si>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</si>
  <si>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</si>
  <si>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</si>
  <si>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</si>
  <si>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</si>
  <si>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</si>
  <si>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</si>
  <si>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</si>
  <si>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</si>
  <si>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</si>
  <si>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</si>
  <si>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</si>
  <si>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</si>
  <si>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</si>
  <si>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</si>
  <si>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</si>
  <si>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</si>
  <si>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</si>
  <si>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</si>
  <si>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</si>
  <si>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</si>
  <si>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</si>
  <si>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</si>
  <si>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</si>
  <si>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</si>
  <si>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</si>
  <si>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</si>
  <si>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</si>
  <si>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</si>
  <si>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</si>
  <si>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</si>
  <si>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</si>
  <si>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</si>
  <si>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</si>
  <si>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</si>
  <si>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</si>
  <si>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</si>
  <si>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</si>
  <si>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</si>
  <si>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</si>
  <si>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</si>
  <si>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</si>
  <si>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</si>
  <si>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</si>
  <si>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</si>
  <si>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</si>
  <si>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</si>
  <si>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</si>
  <si>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</si>
  <si>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</si>
  <si>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</si>
  <si>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</si>
  <si>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</si>
  <si>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</si>
  <si>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</si>
  <si>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</si>
  <si>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</si>
  <si>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</si>
  <si>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</si>
  <si>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</si>
  <si>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</si>
  <si>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</si>
  <si>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</si>
  <si>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</si>
  <si>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</si>
  <si>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</si>
  <si>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</si>
  <si>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</si>
  <si>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</si>
  <si>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</si>
  <si>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</si>
  <si>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</si>
  <si>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</si>
  <si>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</si>
  <si>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</si>
  <si>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t>Nora Isabel Aguilar Rocha C.C. 28.487.694 (Esposa) fecha de nacimiento: 23 de julio de 1957</t>
  </si>
  <si>
    <t>Juzgado Tercero (3) de pequeñas causas y competencias multples de Neiva Huila</t>
  </si>
  <si>
    <t>1. Autoexpress S.A.S. Nit. 800.195.354
2. Diego Alberto Holguin Duque C.C. 10.27.809
3. Allianz Seguros S.A. Nit. 860.026.182-5</t>
  </si>
  <si>
    <t>AUTOEXPRESS S.A.S.</t>
  </si>
  <si>
    <t>Calle 84 No. 53-49 apto 505, urbanizacion Torres de las Palmas, Itagui</t>
  </si>
  <si>
    <t>yolanda.lozano.b@gmail.com</t>
  </si>
  <si>
    <t>no aplica</t>
  </si>
  <si>
    <t>18 de febrero de 2022</t>
  </si>
  <si>
    <t>Se solicito con la demanda práctica de medidas cautelares, por lo tanto no se agotó conciliación</t>
  </si>
  <si>
    <t xml:space="preserve">El 18 de febrero de 2022, el vehículo de enseñanza de placas MSU-494 de propiedad de CEA INTELIGENCIA VIAL S.A.S., se desplazaba por la vía 6aAN03 km6 sector La mosquita del municipio de Rionegro siendo impactado en su parte trasera por el vehículo tipo tractocamión de placas KSO-555, de propiedad de AUTO EXPRESS S.A.S. Por lo anterior, se realizó el levantamiento del croquis, y se realizó el informe de accidentes Nº AA-0001414087 del 18 de febrero de 2022. 
Se convocó a audiencia en proceso contravencional Nº202200290, pero a ninguna de las audiencias concurrió el conductor causante del siniestro señor DIEGO ALBERTO HOLGUIN DUQUE, siendo declarado contravencionalmente responsable del siniestro al no conservar la distancia con el vehículo Nº 1 de placas MSU-494, perteneciente a la escuela de conducción CEA INTELIGENCIA VIAL S.A.S. 
Se realizó reclamación formal a la empresa AUTOEXPRESS S.A.S. a fin de que se reconocieran los daños y perjuicios ocasionados a la empresa demandante, y mediante respuesta calendada agosto 5 de 2022, indicaron que debía acudir a la empresa aseguradora ALLIANZ SEGUROS S.A., atendiendo a que contaban con la póliza todo riesgo Nº 0228476276-113. Así pues, se realizó reclamación a ALLIANZ SEGUROS S.A. el 20 de septiembre 2022. La aseguradora realizó un ofrecimiento (indemnización integral) por un valor de $ 12.497.000. No obstante, el ofrecimiento realizado no cubre las pérdidas económicas por la falta de reparación del vehículo y el lucro cesante consolidado y futuro, además del daño emergente de la escuela de conducción, afectada en el siniestro. 
El vehículo afectado, es empleado como vehículo de trabajo para impartir clases de conducción, y debido al siniestro, y generaba un ingreso mensual de CINCO MILLONES DE PESOS ($ 5.000.000),  equivalentes a la suma de TREINTA Y TRES MILLONES SEISCIENTOS SESENTA Y SEIS MIL QUINIENTOS TREINTA Y DOS PESOS ($ 33.666.532) de lucro cesante consolidado hasta la fecha de salida del taller por 202 días; más la suma de DIEZ MILLONES SEISCIENTOS SETENTA Y SEIS MIL NOVECIENTOS CUARENTA Y OCHO PESOS ($10.676.948), correspondiente al costo de la reparación que requirió el vehículo, incluido el valor de la suma de DOS MILLONES NOVECIENTOS CINCUENTA Y CINCO MIL QUINIENTOS PESOS ($ 2.955.500) correspondiente al costo de mano de obra por la reparación que requirió conforme las facturas de venta adjuntas. 
Igualmente, debido a la inutilización del vehículo se tuvo los siguientes perjuicios económicos: CUARENTA Y CUATRO MILLONES TRESCIENTOS CUARENTA Y TRES MIL CUATROCIENTOS OCHENTA PESOS ($ 44.343.480) por concepto de daño emergente o costo de reparación y lucro cesante consolidado por el tiempo de espera y de reparación del vehículo, atendiendo que los vehículos de enseñanza no pueden prestar servicios con los vidrios rotos.
</t>
  </si>
  <si>
    <t>800.195.354-0</t>
  </si>
  <si>
    <t>KSO-555</t>
  </si>
  <si>
    <t>022847626-113</t>
  </si>
  <si>
    <t>28 de agosto de 2024</t>
  </si>
  <si>
    <t>03 de noviembre de 2023</t>
  </si>
  <si>
    <t>13 de agosto de 2024</t>
  </si>
  <si>
    <t>410014189003-20230036700</t>
  </si>
  <si>
    <t>117558735-APJ32559</t>
  </si>
  <si>
    <t xml:space="preserve"> 22847626/113 </t>
  </si>
  <si>
    <t>10/2021 hasta las 24:00 horas del
24/02/2022.</t>
  </si>
  <si>
    <t>X</t>
  </si>
  <si>
    <t>C.E.A. Inteligencia Vial S.A.S. Nit. 901.046.138-4</t>
  </si>
  <si>
    <t>INDIQUE LA PLACA- MSU494</t>
  </si>
  <si>
    <t>Frente a la demanda:
1. Inexistencia de responsabilidad a cargo de los demandados por la falta de acreditación del nexo causal.
2. Anulación de la presunción de culpa como consecuenai de la concurrencia de actividades peligrosas.
3. Reducción de la indemnización como consecuencia de la incidencia de la conducta de la víctima en la producción del daño.
4. Improcedencia del reconocimiento del daño emergente.
5. Improcedencia del reconocimiento del lucro cesante.
6. Genérica o innominada.
Frente al contrato de seguro:
1. Inexistencia de obligación de indemnizar a cargo de Allianz Seguros S.A. por incumplimiento de las cargas del artículo 1077 del Código de Comercio.
2. Riesgos expresamente excluidos en la póliza de seguro No. 022847626/113.
3. Improcedencia del cobro de intereses moratorios.
4. Carácter meramente indemnizatorio de los contratos de seguro.
5. En cualquier caso, de ninguna forma se podrá exceder el límite del valora segurado.
6. Límites máximos de respónsabilidad del aseguraos en lo ateniente al deducible pactado de $1.700.000.
7. Precripción ordinaria de la acción derivada del contrato de seguro.
8. Genérica o innominada.</t>
  </si>
  <si>
    <t>La contingencia se califica como PROBABLE, por cuanto, de las pruebas aportadas con la demanda se encuentra acreditada la responsabilidad del asegurado en el accidente de tránsito que se analiza. 
Lo primero que debe tomarse en consideración, es que la Póliza Auto Colectivo Pesados No. 022847626/113, cuyo asegurado es Auto Express S.A.S., presta cobertura material y temporal, de conformidad con los hechos y pretensiones expuestas en el líbelo de la demanda. Frente a la cobertura temporal, debe señalarse que el accidente de tránsito ocurrió el 18 de febrero de 2022, es decir, dentro del periodo de vigencia de la póliza, comprendida entre el 19 de octubre de 2021 hasta el 24 de febrero de 2022. Aunado a ello, presta cobertura material en tanto ampara la responsabilidad civil extracontractual, pretensión que se le endilga al asegurado.
Por otro lado, frente a la responsabilidad del asegurado, debe decirse que, existen elementos probatorios que acreditan la existencia de responsabilidad en cabeza suya, conforme se estableció en el Informe Policial de Accidente de Tránsito, en el que consignó como unica causa probable, la hipótesis codificada con el número 121 y que corresponde a “no mantener distancia de seguridad”, atribuida al conductor del vehículo de placas KSO-555 de propiedad del asegurado. Lo que resulta coherente con el impacto sufrido en la parte trasera del vehículo automotor de propiedad del demandante. Asi mismo, los daños por los que hoy reclama el demandante coinciden con lo diagramado en el croquis, en donde se puede advertir que el vehiculo asegurado golpeó la parte trasera del vehiculo de placas MSU-494, sin que mediara ningun factor externo. Por lo indicado, la contingencia se califica como probable.
Lo anterior, sin perjuicio del carácter contingente del proceso.</t>
  </si>
  <si>
    <t>Como liquidación objetiva de perjuicios se llegó a la suma de $8.976.948 con base en los siguientes argumentos fácticos y jurídicos: 
1.	Daño Emergente: Se tomó como daño emergente la suma de $10.676.948. Lo anterior teniendo en cuenta las facturas aportadas con la demanda las cuales se identifican con los numeros FEPI-183 y FEPI-193, las cuales cumplen los  requisitos del artículo 774 del Código de Comercio y en donde se encuentra sustento de dichas sumas por concepto de reparación y pintura. 
2.	Lucro Cesante: No se reconoce  suma alguna a titulo de lucro cesante, teniendo en cuenta que no esta justificado a partir de ningun medio de prueba que la sociedad demandante tuviera ingresos mensuales equivalentes a $5.000.000 por los que pueda reconocerse la suma de $33.666.532, por los 202 días en los que el vehiculo estuvo en reparación. En ese sentido, se desestimará dicho valor en su totalidad, atendiendo a que la parte demandante realiza un cálculo a partir de ingresos no justificados y que no se encuentran sustentados en ningún medio documental. 
3. Deducible: Hasta el momento las sumas ascienden a $10.676.948, por lo que resta aplicar el deducible debidamente pactado en la póliza y que corresponde a $1.700.000. Lo que arroja como resultado el valor de $8.976.948.</t>
  </si>
  <si>
    <t>ok</t>
  </si>
  <si>
    <t>proceder</t>
  </si>
  <si>
    <t>, frente a la responsabilidad del asegurado, debe decirse que, existen elementos probatorios que acreditan la existencia de responsabilidad en cabeza suya, conforme se estableció en el Informe Policial de Accidente de Tránsito, en el que consignó como unica causa probable, la hipótesis codificada con el número 121 y que corresponde a “no mantener distancia de seguridad”, atribuida al conductor del vehículo de placas KSO-555 de propiedad del asegurado. Lo que resulta coherente con el impacto sufrido en la parte trasera del vehículo automotor de propiedad del demandante. Asi mismo, los daños por los que hoy reclama el demandante coinciden con lo diagramado en el croquis, en donde se puede advertir que el vehiculo asegurado golpeó la parte trasera del vehiculo de placas MSU-494, sin que mediara ningun factor externo. Por lo indicado, la contingencia se califica como probable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</si>
</sst>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6" fontId="0" fillId="0" borderId="1" xfId="1" applyNumberFormat="1" applyFont="1" applyBorder="1" applyAlignment="1" applyProtection="1">
      <alignment horizontal="justify" vertical="top"/>
      <protection locked="0"/>
    </xf>
    <xf numFmtId="6" fontId="6" fillId="7" borderId="1" xfId="1" applyNumberFormat="1" applyFont="1" applyFill="1" applyBorder="1" applyAlignment="1" applyProtection="1">
      <alignment horizontal="center" vertical="top"/>
      <protection locked="0"/>
    </xf>
    <xf numFmtId="6" fontId="0" fillId="0" borderId="1" xfId="1" applyNumberFormat="1" applyFont="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2343982</xdr:colOff>
      <xdr:row>72</xdr:row>
      <xdr:rowOff>167024</xdr:rowOff>
    </xdr:to>
    <xdr:pic>
      <xdr:nvPicPr>
        <xdr:cNvPr id="2" name="Imagen 1">
          <a:extLst>
            <a:ext uri="{FF2B5EF4-FFF2-40B4-BE49-F238E27FC236}">
              <a16:creationId xmlns:a16="http://schemas.microsoft.com/office/drawing/2014/main" id="{7DAFF700-84DB-F00A-25E1-3FEE073B7BC3}"/>
            </a:ext>
          </a:extLst>
        </xdr:cNvPr>
        <xdr:cNvPicPr>
          <a:picLocks noChangeAspect="1"/>
        </xdr:cNvPicPr>
      </xdr:nvPicPr>
      <xdr:blipFill>
        <a:blip xmlns:r="http://schemas.openxmlformats.org/officeDocument/2006/relationships" r:embed="rId1"/>
        <a:stretch>
          <a:fillRect/>
        </a:stretch>
      </xdr:blipFill>
      <xdr:spPr>
        <a:xfrm>
          <a:off x="0" y="9147819"/>
          <a:ext cx="8082854" cy="41584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olanda.lozano.b@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7" zoomScaleNormal="120" workbookViewId="0">
      <selection activeCell="B5" sqref="B5:C5"/>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28515625" style="2" hidden="1"/>
  </cols>
  <sheetData>
    <row r="1" spans="1:3" ht="18.75" x14ac:dyDescent="0.25">
      <c r="A1" s="55" t="s">
        <v>0</v>
      </c>
      <c r="B1" s="55"/>
      <c r="C1" s="55"/>
    </row>
    <row r="2" spans="1:3" x14ac:dyDescent="0.25">
      <c r="A2" s="5" t="s">
        <v>1</v>
      </c>
      <c r="B2" s="60" t="s">
        <v>172</v>
      </c>
      <c r="C2" s="61"/>
    </row>
    <row r="3" spans="1:3" x14ac:dyDescent="0.25">
      <c r="A3" s="5" t="s">
        <v>2</v>
      </c>
      <c r="B3" s="56" t="s">
        <v>157</v>
      </c>
      <c r="C3" s="57"/>
    </row>
    <row r="4" spans="1:3" x14ac:dyDescent="0.25">
      <c r="A4" s="5" t="s">
        <v>3</v>
      </c>
      <c r="B4" s="62" t="s">
        <v>158</v>
      </c>
      <c r="C4" s="57"/>
    </row>
    <row r="5" spans="1:3" ht="31.5" customHeight="1" x14ac:dyDescent="0.25">
      <c r="A5" s="5" t="s">
        <v>4</v>
      </c>
      <c r="B5" s="56" t="s">
        <v>177</v>
      </c>
      <c r="C5" s="57"/>
    </row>
    <row r="6" spans="1:3" x14ac:dyDescent="0.25">
      <c r="A6" s="5" t="s">
        <v>5</v>
      </c>
      <c r="B6" s="50" t="s">
        <v>122</v>
      </c>
      <c r="C6" s="50"/>
    </row>
    <row r="7" spans="1:3" x14ac:dyDescent="0.25">
      <c r="A7" s="27" t="s">
        <v>6</v>
      </c>
      <c r="B7" s="56" t="s">
        <v>148</v>
      </c>
      <c r="C7" s="57"/>
    </row>
    <row r="8" spans="1:3" ht="22.9" customHeight="1" x14ac:dyDescent="0.25">
      <c r="A8" s="28" t="s">
        <v>138</v>
      </c>
      <c r="B8" s="50" t="s">
        <v>159</v>
      </c>
      <c r="C8" s="50"/>
    </row>
    <row r="9" spans="1:3" x14ac:dyDescent="0.25">
      <c r="A9" s="28" t="s">
        <v>132</v>
      </c>
      <c r="B9" s="64">
        <v>800195354</v>
      </c>
      <c r="C9" s="50"/>
    </row>
    <row r="10" spans="1:3" x14ac:dyDescent="0.25">
      <c r="A10" s="28" t="s">
        <v>7</v>
      </c>
      <c r="B10" s="48" t="s">
        <v>160</v>
      </c>
      <c r="C10" s="48"/>
    </row>
    <row r="11" spans="1:3" ht="30" customHeight="1" x14ac:dyDescent="0.25">
      <c r="A11" s="29" t="s">
        <v>8</v>
      </c>
      <c r="B11" s="48">
        <v>3162768519</v>
      </c>
      <c r="C11" s="48"/>
    </row>
    <row r="12" spans="1:3" ht="30" customHeight="1" x14ac:dyDescent="0.25">
      <c r="A12" s="5" t="s">
        <v>9</v>
      </c>
      <c r="B12" s="49" t="s">
        <v>161</v>
      </c>
      <c r="C12" s="48"/>
    </row>
    <row r="13" spans="1:3" x14ac:dyDescent="0.25">
      <c r="A13" s="5" t="s">
        <v>10</v>
      </c>
      <c r="B13" s="50" t="s">
        <v>162</v>
      </c>
      <c r="C13" s="50"/>
    </row>
    <row r="14" spans="1:3" x14ac:dyDescent="0.25">
      <c r="A14" s="5" t="s">
        <v>11</v>
      </c>
      <c r="B14" s="50" t="s">
        <v>162</v>
      </c>
      <c r="C14" s="50"/>
    </row>
    <row r="15" spans="1:3" x14ac:dyDescent="0.25">
      <c r="A15" s="5" t="s">
        <v>145</v>
      </c>
      <c r="B15" s="50" t="s">
        <v>162</v>
      </c>
      <c r="C15" s="50"/>
    </row>
    <row r="16" spans="1:3" x14ac:dyDescent="0.25">
      <c r="A16" s="5" t="s">
        <v>12</v>
      </c>
      <c r="B16" s="50" t="s">
        <v>162</v>
      </c>
      <c r="C16" s="50"/>
    </row>
    <row r="17" spans="1:3" ht="15" customHeight="1" x14ac:dyDescent="0.25">
      <c r="A17" s="5" t="s">
        <v>13</v>
      </c>
      <c r="B17" s="50" t="s">
        <v>162</v>
      </c>
      <c r="C17" s="50"/>
    </row>
    <row r="18" spans="1:3" x14ac:dyDescent="0.25">
      <c r="A18" s="5" t="s">
        <v>15</v>
      </c>
      <c r="B18" s="50" t="s">
        <v>162</v>
      </c>
      <c r="C18" s="50"/>
    </row>
    <row r="19" spans="1:3" ht="18.75" customHeight="1" x14ac:dyDescent="0.25">
      <c r="A19" s="5" t="s">
        <v>16</v>
      </c>
      <c r="B19" s="58">
        <v>5000000</v>
      </c>
      <c r="C19" s="59"/>
    </row>
    <row r="20" spans="1:3" x14ac:dyDescent="0.25">
      <c r="A20" s="5" t="s">
        <v>133</v>
      </c>
      <c r="B20" s="50">
        <v>0</v>
      </c>
      <c r="C20" s="50"/>
    </row>
    <row r="21" spans="1:3" ht="17.25" customHeight="1" x14ac:dyDescent="0.25">
      <c r="A21" s="5" t="s">
        <v>17</v>
      </c>
      <c r="B21" s="50" t="s">
        <v>162</v>
      </c>
      <c r="C21" s="50"/>
    </row>
    <row r="22" spans="1:3" x14ac:dyDescent="0.25">
      <c r="A22" s="28" t="s">
        <v>19</v>
      </c>
      <c r="B22" s="45" t="s">
        <v>163</v>
      </c>
      <c r="C22" s="45"/>
    </row>
    <row r="23" spans="1:3" x14ac:dyDescent="0.25">
      <c r="A23" s="28" t="s">
        <v>20</v>
      </c>
      <c r="B23" s="47" t="s">
        <v>164</v>
      </c>
      <c r="C23" s="45"/>
    </row>
    <row r="24" spans="1:3" x14ac:dyDescent="0.25">
      <c r="A24" s="28" t="s">
        <v>21</v>
      </c>
      <c r="B24" s="47" t="s">
        <v>164</v>
      </c>
      <c r="C24" s="45"/>
    </row>
    <row r="25" spans="1:3" x14ac:dyDescent="0.25">
      <c r="A25" s="63" t="s">
        <v>147</v>
      </c>
      <c r="B25" s="45" t="s">
        <v>165</v>
      </c>
      <c r="C25" s="46"/>
    </row>
    <row r="26" spans="1:3" x14ac:dyDescent="0.25">
      <c r="A26" s="63"/>
      <c r="B26" s="46"/>
      <c r="C26" s="46"/>
    </row>
    <row r="27" spans="1:3" ht="100.5" customHeight="1" x14ac:dyDescent="0.25">
      <c r="A27" s="63"/>
      <c r="B27" s="46"/>
      <c r="C27" s="46"/>
    </row>
    <row r="28" spans="1:3" x14ac:dyDescent="0.25">
      <c r="A28" s="28" t="s">
        <v>23</v>
      </c>
      <c r="B28" s="46" t="s">
        <v>159</v>
      </c>
      <c r="C28" s="46"/>
    </row>
    <row r="29" spans="1:3" x14ac:dyDescent="0.25">
      <c r="A29" s="28" t="s">
        <v>24</v>
      </c>
      <c r="B29" s="52" t="s">
        <v>166</v>
      </c>
      <c r="C29" s="46"/>
    </row>
    <row r="30" spans="1:3" x14ac:dyDescent="0.25">
      <c r="A30" s="28" t="s">
        <v>25</v>
      </c>
      <c r="B30" s="46" t="s">
        <v>167</v>
      </c>
      <c r="C30" s="46"/>
    </row>
    <row r="31" spans="1:3" x14ac:dyDescent="0.25">
      <c r="A31" s="28" t="s">
        <v>134</v>
      </c>
      <c r="B31" s="46" t="s">
        <v>168</v>
      </c>
      <c r="C31" s="46"/>
    </row>
    <row r="32" spans="1:3" x14ac:dyDescent="0.25">
      <c r="A32" s="28" t="s">
        <v>26</v>
      </c>
      <c r="B32" s="53" t="s">
        <v>170</v>
      </c>
      <c r="C32" s="54"/>
    </row>
    <row r="33" spans="1:3" x14ac:dyDescent="0.25">
      <c r="A33" s="5" t="s">
        <v>27</v>
      </c>
      <c r="B33" s="51" t="s">
        <v>171</v>
      </c>
      <c r="C33" s="51"/>
    </row>
    <row r="34" spans="1:3" ht="45" x14ac:dyDescent="0.25">
      <c r="A34" s="5" t="s">
        <v>135</v>
      </c>
      <c r="B34" s="51" t="s">
        <v>169</v>
      </c>
      <c r="C34" s="50"/>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FC300732-7303-4ECC-B22B-FDBDB0825F75}"/>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6" sqref="B6:C6"/>
    </sheetView>
  </sheetViews>
  <sheetFormatPr baseColWidth="10" defaultColWidth="0" defaultRowHeight="15" x14ac:dyDescent="0.25"/>
  <cols>
    <col min="1" max="1" width="49.7109375" customWidth="1"/>
    <col min="2" max="2" width="31.28515625" customWidth="1"/>
    <col min="3" max="3" width="90.28515625" customWidth="1"/>
    <col min="4" max="16384" width="11.28515625" hidden="1"/>
  </cols>
  <sheetData>
    <row r="1" spans="1:3" ht="18.75" x14ac:dyDescent="0.25">
      <c r="A1" s="65" t="s">
        <v>28</v>
      </c>
      <c r="B1" s="65"/>
      <c r="C1" s="65"/>
    </row>
    <row r="2" spans="1:3" ht="15.75" customHeight="1" x14ac:dyDescent="0.25">
      <c r="A2" s="20" t="s">
        <v>29</v>
      </c>
      <c r="B2" s="66" t="s">
        <v>173</v>
      </c>
      <c r="C2" s="67"/>
    </row>
    <row r="3" spans="1:3" s="2" customFormat="1" x14ac:dyDescent="0.25">
      <c r="A3" s="5" t="s">
        <v>1</v>
      </c>
      <c r="B3" s="50" t="str">
        <f>'AUTOS  NOTA 322'!B2:C2</f>
        <v>410014189003-20230036700</v>
      </c>
      <c r="C3" s="50"/>
    </row>
    <row r="4" spans="1:3" s="2" customFormat="1" x14ac:dyDescent="0.25">
      <c r="A4" s="5" t="s">
        <v>2</v>
      </c>
      <c r="B4" s="50" t="str">
        <f>'AUTOS  NOTA 322'!B3:C3</f>
        <v>Juzgado Tercero (3) de pequeñas causas y competencias multples de Neiva Huila</v>
      </c>
      <c r="C4" s="50"/>
    </row>
    <row r="5" spans="1:3" s="2" customFormat="1" x14ac:dyDescent="0.25">
      <c r="A5" s="5" t="s">
        <v>3</v>
      </c>
      <c r="B5" s="62" t="s">
        <v>158</v>
      </c>
      <c r="C5" s="57"/>
    </row>
    <row r="6" spans="1:3" s="2" customFormat="1" x14ac:dyDescent="0.25">
      <c r="A6" s="5" t="s">
        <v>4</v>
      </c>
      <c r="B6" s="56" t="s">
        <v>156</v>
      </c>
      <c r="C6" s="57"/>
    </row>
    <row r="7" spans="1:3" s="2" customFormat="1" x14ac:dyDescent="0.25">
      <c r="A7" s="5" t="s">
        <v>5</v>
      </c>
      <c r="B7" s="50" t="str">
        <f>'AUTOS  NOTA 322'!B6:C6</f>
        <v>DEMANDA DIRECTA</v>
      </c>
      <c r="C7" s="50"/>
    </row>
    <row r="8" spans="1:3" s="2" customFormat="1" x14ac:dyDescent="0.25">
      <c r="A8" s="31" t="s">
        <v>119</v>
      </c>
      <c r="B8" s="50" t="str">
        <f>'AUTOS  NOTA 322'!B7:C8</f>
        <v>AUTOEXPRESS S.A.S.</v>
      </c>
      <c r="C8" s="50"/>
    </row>
    <row r="9" spans="1:3" x14ac:dyDescent="0.25">
      <c r="A9" s="20" t="s">
        <v>30</v>
      </c>
      <c r="B9" s="50" t="s">
        <v>174</v>
      </c>
      <c r="C9" s="50"/>
    </row>
    <row r="10" spans="1:3" x14ac:dyDescent="0.25">
      <c r="A10" s="20" t="s">
        <v>22</v>
      </c>
      <c r="B10" s="50" t="s">
        <v>148</v>
      </c>
      <c r="C10" s="50"/>
    </row>
    <row r="11" spans="1:3" x14ac:dyDescent="0.25">
      <c r="A11" s="20" t="s">
        <v>31</v>
      </c>
      <c r="B11" s="80">
        <v>4000000000</v>
      </c>
      <c r="C11" s="81"/>
    </row>
    <row r="12" spans="1:3" x14ac:dyDescent="0.25">
      <c r="A12" s="20" t="s">
        <v>137</v>
      </c>
      <c r="B12" s="80">
        <v>1700000</v>
      </c>
      <c r="C12" s="81"/>
    </row>
    <row r="13" spans="1:3" x14ac:dyDescent="0.25">
      <c r="A13" s="20" t="s">
        <v>32</v>
      </c>
      <c r="B13" s="56" t="s">
        <v>94</v>
      </c>
      <c r="C13" s="57"/>
    </row>
    <row r="14" spans="1:3" x14ac:dyDescent="0.25">
      <c r="A14" s="20" t="s">
        <v>33</v>
      </c>
      <c r="B14" s="48" t="s">
        <v>175</v>
      </c>
      <c r="C14" s="50"/>
    </row>
    <row r="15" spans="1:3" x14ac:dyDescent="0.25">
      <c r="A15" s="20" t="s">
        <v>34</v>
      </c>
      <c r="B15" s="50" t="s">
        <v>35</v>
      </c>
      <c r="C15" s="50"/>
    </row>
    <row r="16" spans="1:3" x14ac:dyDescent="0.25">
      <c r="A16" s="20" t="s">
        <v>36</v>
      </c>
      <c r="B16" s="50" t="s">
        <v>35</v>
      </c>
      <c r="C16" s="50"/>
    </row>
    <row r="17" spans="1:3" x14ac:dyDescent="0.25">
      <c r="A17" s="82" t="s">
        <v>37</v>
      </c>
      <c r="B17" s="50" t="s">
        <v>38</v>
      </c>
      <c r="C17" s="50"/>
    </row>
    <row r="18" spans="1:3" x14ac:dyDescent="0.25">
      <c r="A18" s="83"/>
      <c r="B18" s="10" t="s">
        <v>39</v>
      </c>
      <c r="C18" s="10" t="s">
        <v>40</v>
      </c>
    </row>
    <row r="19" spans="1:3" x14ac:dyDescent="0.25">
      <c r="A19" s="83"/>
      <c r="B19" s="6" t="s">
        <v>144</v>
      </c>
      <c r="C19" s="6"/>
    </row>
    <row r="20" spans="1:3" x14ac:dyDescent="0.25">
      <c r="A20" s="83"/>
      <c r="B20" s="6"/>
      <c r="C20" s="6"/>
    </row>
    <row r="21" spans="1:3" x14ac:dyDescent="0.25">
      <c r="A21" s="84"/>
      <c r="B21" s="6"/>
      <c r="C21" s="6"/>
    </row>
    <row r="22" spans="1:3" x14ac:dyDescent="0.25">
      <c r="A22" s="20" t="s">
        <v>41</v>
      </c>
      <c r="B22" s="50" t="s">
        <v>45</v>
      </c>
      <c r="C22" s="50"/>
    </row>
    <row r="23" spans="1:3" x14ac:dyDescent="0.25">
      <c r="A23" s="20" t="s">
        <v>42</v>
      </c>
      <c r="B23" s="66" t="s">
        <v>45</v>
      </c>
      <c r="C23" s="67"/>
    </row>
    <row r="24" spans="1:3" x14ac:dyDescent="0.25">
      <c r="A24" s="20" t="s">
        <v>43</v>
      </c>
      <c r="B24" s="50" t="s">
        <v>106</v>
      </c>
      <c r="C24" s="50"/>
    </row>
    <row r="25" spans="1:3" x14ac:dyDescent="0.25">
      <c r="A25" s="20" t="s">
        <v>44</v>
      </c>
      <c r="B25" s="50" t="s">
        <v>35</v>
      </c>
      <c r="C25" s="50"/>
    </row>
    <row r="26" spans="1:3" x14ac:dyDescent="0.25">
      <c r="A26" s="20" t="s">
        <v>46</v>
      </c>
      <c r="B26" s="50"/>
      <c r="C26" s="50"/>
    </row>
    <row r="27" spans="1:3" x14ac:dyDescent="0.25">
      <c r="A27" s="19" t="s">
        <v>47</v>
      </c>
      <c r="B27" s="50" t="s">
        <v>45</v>
      </c>
      <c r="C27" s="50"/>
    </row>
    <row r="28" spans="1:3" x14ac:dyDescent="0.25">
      <c r="A28" s="68" t="s">
        <v>48</v>
      </c>
      <c r="B28" s="68"/>
      <c r="C28" s="68"/>
    </row>
    <row r="29" spans="1:3" x14ac:dyDescent="0.25">
      <c r="A29" s="78" t="s">
        <v>49</v>
      </c>
      <c r="B29" s="79"/>
      <c r="C29" s="11" t="s">
        <v>176</v>
      </c>
    </row>
    <row r="30" spans="1:3" x14ac:dyDescent="0.25">
      <c r="A30" s="78" t="s">
        <v>50</v>
      </c>
      <c r="B30" s="79"/>
      <c r="C30" s="11" t="s">
        <v>176</v>
      </c>
    </row>
    <row r="31" spans="1:3" x14ac:dyDescent="0.25">
      <c r="A31" s="78" t="s">
        <v>51</v>
      </c>
      <c r="B31" s="79"/>
      <c r="C31" s="12" t="s">
        <v>176</v>
      </c>
    </row>
    <row r="32" spans="1:3" x14ac:dyDescent="0.25">
      <c r="A32" s="78" t="s">
        <v>52</v>
      </c>
      <c r="B32" s="79"/>
      <c r="C32" s="11" t="s">
        <v>176</v>
      </c>
    </row>
    <row r="33" spans="1:3" x14ac:dyDescent="0.25">
      <c r="A33" s="78" t="s">
        <v>53</v>
      </c>
      <c r="B33" s="79"/>
      <c r="C33" s="11"/>
    </row>
    <row r="34" spans="1:3" x14ac:dyDescent="0.25">
      <c r="A34" s="78" t="s">
        <v>54</v>
      </c>
      <c r="B34" s="79"/>
      <c r="C34" s="13"/>
    </row>
    <row r="35" spans="1:3" x14ac:dyDescent="0.25">
      <c r="A35" s="69" t="s">
        <v>55</v>
      </c>
      <c r="B35" s="70"/>
      <c r="C35" s="14"/>
    </row>
    <row r="36" spans="1:3" x14ac:dyDescent="0.25">
      <c r="A36" s="69" t="s">
        <v>56</v>
      </c>
      <c r="B36" s="70"/>
      <c r="C36" s="15"/>
    </row>
    <row r="37" spans="1:3" x14ac:dyDescent="0.25">
      <c r="A37" s="71" t="s">
        <v>57</v>
      </c>
      <c r="B37" s="72"/>
      <c r="C37" s="15"/>
    </row>
    <row r="38" spans="1:3" x14ac:dyDescent="0.25">
      <c r="A38" s="73"/>
      <c r="B38" s="74"/>
      <c r="C38" s="15"/>
    </row>
    <row r="39" spans="1:3" x14ac:dyDescent="0.25">
      <c r="A39" s="75"/>
      <c r="B39" s="76"/>
      <c r="C39" s="15"/>
    </row>
    <row r="40" spans="1:3" x14ac:dyDescent="0.25">
      <c r="A40" s="77" t="s">
        <v>58</v>
      </c>
      <c r="B40" s="77"/>
      <c r="C40" s="77"/>
    </row>
    <row r="41" spans="1:3" x14ac:dyDescent="0.25">
      <c r="A41" s="17" t="s">
        <v>59</v>
      </c>
      <c r="B41" s="18"/>
      <c r="C41" s="15"/>
    </row>
    <row r="42" spans="1:3" x14ac:dyDescent="0.25">
      <c r="A42" s="69" t="s">
        <v>60</v>
      </c>
      <c r="B42" s="70"/>
      <c r="C42" s="15"/>
    </row>
    <row r="43" spans="1:3" x14ac:dyDescent="0.25">
      <c r="A43" s="69" t="s">
        <v>61</v>
      </c>
      <c r="B43" s="70"/>
      <c r="C43" s="15"/>
    </row>
    <row r="44" spans="1:3" x14ac:dyDescent="0.25">
      <c r="A44" s="17" t="s">
        <v>62</v>
      </c>
      <c r="B44" s="18"/>
      <c r="C44" s="15"/>
    </row>
    <row r="45" spans="1:3" x14ac:dyDescent="0.25">
      <c r="A45" s="17" t="s">
        <v>63</v>
      </c>
      <c r="B45" s="18"/>
      <c r="C45" s="15"/>
    </row>
    <row r="46" spans="1:3" x14ac:dyDescent="0.25">
      <c r="A46" s="69" t="s">
        <v>64</v>
      </c>
      <c r="B46" s="70"/>
      <c r="C46" s="15"/>
    </row>
    <row r="47" spans="1:3" x14ac:dyDescent="0.25">
      <c r="A47" s="17" t="s">
        <v>65</v>
      </c>
      <c r="B47" s="16"/>
      <c r="C47" s="15"/>
    </row>
    <row r="48" spans="1:3" x14ac:dyDescent="0.25">
      <c r="A48" s="69" t="s">
        <v>66</v>
      </c>
      <c r="B48" s="70"/>
      <c r="C48" s="15"/>
    </row>
    <row r="49" spans="1:3" x14ac:dyDescent="0.25">
      <c r="A49" s="69" t="s">
        <v>67</v>
      </c>
      <c r="B49" s="70"/>
      <c r="C49" s="15"/>
    </row>
    <row r="50" spans="1:3" x14ac:dyDescent="0.25">
      <c r="A50" s="69" t="s">
        <v>57</v>
      </c>
      <c r="B50" s="70"/>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6" zoomScale="115" zoomScaleNormal="115" workbookViewId="0">
      <selection activeCell="B19" sqref="B19:C19"/>
    </sheetView>
  </sheetViews>
  <sheetFormatPr baseColWidth="10" defaultColWidth="0" defaultRowHeight="15" x14ac:dyDescent="0.25"/>
  <cols>
    <col min="1" max="1" width="41.7109375" customWidth="1"/>
    <col min="2" max="2" width="35.28515625" customWidth="1"/>
    <col min="3" max="3" width="54.7109375" customWidth="1"/>
    <col min="4" max="8" width="11.28515625" hidden="1" customWidth="1"/>
    <col min="9" max="9" width="12" hidden="1" customWidth="1"/>
    <col min="10" max="16384" width="11.28515625" hidden="1"/>
  </cols>
  <sheetData>
    <row r="1" spans="1:9" ht="18.75" x14ac:dyDescent="0.25">
      <c r="A1" s="65" t="s">
        <v>68</v>
      </c>
      <c r="B1" s="65"/>
      <c r="C1" s="65"/>
    </row>
    <row r="2" spans="1:9" ht="15" customHeight="1" x14ac:dyDescent="0.25">
      <c r="A2" s="34" t="s">
        <v>29</v>
      </c>
      <c r="B2" s="89" t="str">
        <f>'AUTOS NOTA 321'!B2:C2</f>
        <v>117558735-APJ32559</v>
      </c>
      <c r="C2" s="90"/>
    </row>
    <row r="3" spans="1:9" x14ac:dyDescent="0.25">
      <c r="A3" s="35" t="s">
        <v>1</v>
      </c>
      <c r="B3" s="93" t="str">
        <f>'AUTOS  NOTA 322'!B2:C2</f>
        <v>410014189003-20230036700</v>
      </c>
      <c r="C3" s="93"/>
    </row>
    <row r="4" spans="1:9" x14ac:dyDescent="0.25">
      <c r="A4" s="35" t="s">
        <v>2</v>
      </c>
      <c r="B4" s="93" t="str">
        <f>'AUTOS  NOTA 322'!B3:C3</f>
        <v>Juzgado Tercero (3) de pequeñas causas y competencias multples de Neiva Huila</v>
      </c>
      <c r="C4" s="93"/>
    </row>
    <row r="5" spans="1:9" x14ac:dyDescent="0.25">
      <c r="A5" s="35" t="s">
        <v>3</v>
      </c>
      <c r="B5" s="93" t="str">
        <f>'AUTOS  NOTA 322'!B4:C4</f>
        <v>1. Autoexpress S.A.S. Nit. 800.195.354
2. Diego Alberto Holguin Duque C.C. 10.27.809
3. Allianz Seguros S.A. Nit. 860.026.182-5</v>
      </c>
      <c r="C5" s="93"/>
    </row>
    <row r="6" spans="1:9" ht="15" customHeight="1" x14ac:dyDescent="0.25">
      <c r="A6" s="35" t="s">
        <v>4</v>
      </c>
      <c r="B6" s="93" t="s">
        <v>177</v>
      </c>
      <c r="C6" s="93"/>
    </row>
    <row r="7" spans="1:9" x14ac:dyDescent="0.25">
      <c r="A7" s="35" t="s">
        <v>5</v>
      </c>
      <c r="B7" s="93" t="str">
        <f>'AUTOS  NOTA 322'!B6:C6</f>
        <v>DEMANDA DIRECTA</v>
      </c>
      <c r="C7" s="93"/>
    </row>
    <row r="8" spans="1:9" x14ac:dyDescent="0.25">
      <c r="A8" s="37" t="s">
        <v>119</v>
      </c>
      <c r="B8" s="93" t="str">
        <f>'AUTOS  NOTA 322'!B7:C8</f>
        <v>AUTOEXPRESS S.A.S.</v>
      </c>
      <c r="C8" s="93"/>
    </row>
    <row r="9" spans="1:9" ht="30" x14ac:dyDescent="0.25">
      <c r="A9" s="35" t="s">
        <v>69</v>
      </c>
      <c r="B9" s="87">
        <f>SUM(C11,C12,C14,C15,C17)</f>
        <v>44343480</v>
      </c>
      <c r="C9" s="88"/>
    </row>
    <row r="10" spans="1:9" x14ac:dyDescent="0.25">
      <c r="A10" s="94" t="s">
        <v>70</v>
      </c>
      <c r="B10" s="91" t="s">
        <v>71</v>
      </c>
      <c r="C10" s="92"/>
    </row>
    <row r="11" spans="1:9" x14ac:dyDescent="0.25">
      <c r="A11" s="94"/>
      <c r="B11" s="36" t="s">
        <v>72</v>
      </c>
      <c r="C11" s="42">
        <v>33666532</v>
      </c>
    </row>
    <row r="12" spans="1:9" x14ac:dyDescent="0.25">
      <c r="A12" s="94"/>
      <c r="B12" s="36" t="s">
        <v>73</v>
      </c>
      <c r="C12" s="42">
        <v>10676948</v>
      </c>
    </row>
    <row r="13" spans="1:9" x14ac:dyDescent="0.25">
      <c r="A13" s="94"/>
      <c r="B13" s="91"/>
      <c r="C13" s="92"/>
    </row>
    <row r="14" spans="1:9" x14ac:dyDescent="0.25">
      <c r="A14" s="94"/>
      <c r="B14" s="36" t="s">
        <v>116</v>
      </c>
      <c r="C14" s="43">
        <v>0</v>
      </c>
    </row>
    <row r="15" spans="1:9" x14ac:dyDescent="0.25">
      <c r="A15" s="94"/>
      <c r="B15" s="36" t="s">
        <v>117</v>
      </c>
      <c r="C15" s="43">
        <v>0</v>
      </c>
      <c r="E15" t="s">
        <v>75</v>
      </c>
      <c r="F15" s="22">
        <v>0.7</v>
      </c>
    </row>
    <row r="16" spans="1:9" x14ac:dyDescent="0.25">
      <c r="A16" s="94"/>
      <c r="B16" s="91" t="s">
        <v>76</v>
      </c>
      <c r="C16" s="92"/>
      <c r="E16" t="s">
        <v>77</v>
      </c>
      <c r="F16" s="23">
        <v>0.3</v>
      </c>
      <c r="I16" s="25"/>
    </row>
    <row r="17" spans="1:9" x14ac:dyDescent="0.25">
      <c r="A17" s="94"/>
      <c r="B17" s="36"/>
      <c r="C17" s="39"/>
      <c r="F17" s="26"/>
      <c r="I17" s="25"/>
    </row>
    <row r="18" spans="1:9" ht="23.25" customHeight="1" x14ac:dyDescent="0.25">
      <c r="A18" s="38" t="s">
        <v>78</v>
      </c>
      <c r="B18" s="89" t="s">
        <v>75</v>
      </c>
      <c r="C18" s="90"/>
    </row>
    <row r="19" spans="1:9" ht="60" x14ac:dyDescent="0.25">
      <c r="A19" s="35" t="s">
        <v>80</v>
      </c>
      <c r="B19" s="101" t="s">
        <v>180</v>
      </c>
      <c r="C19" s="102"/>
    </row>
    <row r="20" spans="1:9" ht="15" customHeight="1" x14ac:dyDescent="0.25">
      <c r="A20" s="21" t="s">
        <v>81</v>
      </c>
      <c r="B20" s="98">
        <f>((C22+C23+C25+C26+C30+C28+C32+C34+C29+C33)-C37)*C36*C38</f>
        <v>8976948</v>
      </c>
      <c r="C20" s="98"/>
    </row>
    <row r="21" spans="1:9" x14ac:dyDescent="0.25">
      <c r="A21" s="7" t="s">
        <v>82</v>
      </c>
      <c r="B21" s="103" t="s">
        <v>71</v>
      </c>
      <c r="C21" s="104"/>
    </row>
    <row r="22" spans="1:9" x14ac:dyDescent="0.25">
      <c r="A22" s="85"/>
      <c r="B22" s="36" t="s">
        <v>72</v>
      </c>
      <c r="C22" s="42">
        <v>0</v>
      </c>
    </row>
    <row r="23" spans="1:9" x14ac:dyDescent="0.25">
      <c r="A23" s="86"/>
      <c r="B23" s="36" t="s">
        <v>73</v>
      </c>
      <c r="C23" s="42">
        <v>0</v>
      </c>
    </row>
    <row r="24" spans="1:9" x14ac:dyDescent="0.25">
      <c r="A24" s="86"/>
      <c r="B24" s="91" t="s">
        <v>74</v>
      </c>
      <c r="C24" s="92"/>
    </row>
    <row r="25" spans="1:9" x14ac:dyDescent="0.25">
      <c r="A25" s="86"/>
      <c r="B25" s="36" t="s">
        <v>116</v>
      </c>
      <c r="C25" s="42">
        <v>0</v>
      </c>
    </row>
    <row r="26" spans="1:9" ht="28.9" customHeight="1" x14ac:dyDescent="0.25">
      <c r="A26" s="86"/>
      <c r="B26" s="36" t="s">
        <v>118</v>
      </c>
      <c r="C26" s="42">
        <v>0</v>
      </c>
    </row>
    <row r="27" spans="1:9" x14ac:dyDescent="0.25">
      <c r="A27" s="86"/>
      <c r="B27" s="91" t="s">
        <v>148</v>
      </c>
      <c r="C27" s="92"/>
    </row>
    <row r="28" spans="1:9" x14ac:dyDescent="0.25">
      <c r="A28" s="86"/>
      <c r="B28" s="36" t="s">
        <v>178</v>
      </c>
      <c r="C28" s="32">
        <v>0</v>
      </c>
    </row>
    <row r="29" spans="1:9" x14ac:dyDescent="0.25">
      <c r="A29" s="86"/>
      <c r="B29" s="36" t="s">
        <v>72</v>
      </c>
      <c r="C29" s="42">
        <v>0</v>
      </c>
    </row>
    <row r="30" spans="1:9" x14ac:dyDescent="0.25">
      <c r="A30" s="86"/>
      <c r="B30" s="36" t="s">
        <v>73</v>
      </c>
      <c r="C30" s="32">
        <v>10676948</v>
      </c>
    </row>
    <row r="31" spans="1:9" x14ac:dyDescent="0.25">
      <c r="A31" s="86"/>
      <c r="B31" s="91" t="s">
        <v>149</v>
      </c>
      <c r="C31" s="92"/>
    </row>
    <row r="32" spans="1:9" x14ac:dyDescent="0.25">
      <c r="A32" s="86"/>
      <c r="B32" s="36"/>
      <c r="C32" s="32"/>
    </row>
    <row r="33" spans="1:3" x14ac:dyDescent="0.25">
      <c r="A33" s="86"/>
      <c r="B33" s="36" t="s">
        <v>72</v>
      </c>
      <c r="C33" s="42">
        <v>0</v>
      </c>
    </row>
    <row r="34" spans="1:3" x14ac:dyDescent="0.25">
      <c r="A34" s="86"/>
      <c r="B34" s="36" t="s">
        <v>73</v>
      </c>
      <c r="C34" s="42">
        <v>0</v>
      </c>
    </row>
    <row r="35" spans="1:3" x14ac:dyDescent="0.25">
      <c r="A35" s="86"/>
      <c r="B35" s="91" t="s">
        <v>136</v>
      </c>
      <c r="C35" s="92"/>
    </row>
    <row r="36" spans="1:3" x14ac:dyDescent="0.25">
      <c r="A36" s="86"/>
      <c r="B36" s="36" t="s">
        <v>152</v>
      </c>
      <c r="C36" s="33">
        <v>1</v>
      </c>
    </row>
    <row r="37" spans="1:3" x14ac:dyDescent="0.25">
      <c r="A37" s="86"/>
      <c r="B37" s="36" t="s">
        <v>137</v>
      </c>
      <c r="C37" s="44">
        <v>1700000</v>
      </c>
    </row>
    <row r="38" spans="1:3" x14ac:dyDescent="0.25">
      <c r="A38" s="86"/>
      <c r="B38" s="36" t="s">
        <v>155</v>
      </c>
      <c r="C38" s="33">
        <v>1</v>
      </c>
    </row>
    <row r="39" spans="1:3" x14ac:dyDescent="0.25">
      <c r="A39" s="24" t="s">
        <v>83</v>
      </c>
      <c r="B39" s="98">
        <f>IFERROR(B20*(VLOOKUP(B18,E15:F17,2,0)),16666)</f>
        <v>6283863.5999999996</v>
      </c>
      <c r="C39" s="98"/>
    </row>
    <row r="40" spans="1:3" ht="93" customHeight="1" x14ac:dyDescent="0.25">
      <c r="A40" s="35" t="s">
        <v>150</v>
      </c>
      <c r="B40" s="99" t="s">
        <v>181</v>
      </c>
      <c r="C40" s="100"/>
    </row>
    <row r="41" spans="1:3" ht="211.5" customHeight="1" x14ac:dyDescent="0.25">
      <c r="A41" s="35" t="s">
        <v>84</v>
      </c>
      <c r="B41" s="96" t="s">
        <v>179</v>
      </c>
      <c r="C41" s="97"/>
    </row>
    <row r="42" spans="1:3" ht="25.9" customHeight="1" x14ac:dyDescent="0.25">
      <c r="A42" s="41" t="s">
        <v>141</v>
      </c>
      <c r="B42" s="41"/>
      <c r="C42" s="41"/>
    </row>
    <row r="43" spans="1:3" x14ac:dyDescent="0.25">
      <c r="A43" s="40" t="s">
        <v>142</v>
      </c>
      <c r="B43" s="95" t="s">
        <v>182</v>
      </c>
      <c r="C43" s="95"/>
    </row>
    <row r="44" spans="1:3" ht="40.9" customHeight="1" x14ac:dyDescent="0.25">
      <c r="A44" s="40" t="s">
        <v>140</v>
      </c>
      <c r="B44" s="95" t="s">
        <v>183</v>
      </c>
      <c r="C44" s="95"/>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B6" sqref="B6:C6"/>
    </sheetView>
  </sheetViews>
  <sheetFormatPr baseColWidth="10" defaultColWidth="0" defaultRowHeight="15" x14ac:dyDescent="0.25"/>
  <cols>
    <col min="1" max="1" width="37" customWidth="1"/>
    <col min="2" max="2" width="11.28515625" customWidth="1"/>
    <col min="3" max="3" width="94.28515625" customWidth="1"/>
    <col min="4" max="16384" width="11.28515625" hidden="1"/>
  </cols>
  <sheetData>
    <row r="1" spans="1:3" ht="18.75" x14ac:dyDescent="0.25">
      <c r="A1" s="65" t="s">
        <v>85</v>
      </c>
      <c r="B1" s="65"/>
      <c r="C1" s="65"/>
    </row>
    <row r="2" spans="1:3" x14ac:dyDescent="0.25">
      <c r="A2" s="20" t="s">
        <v>29</v>
      </c>
      <c r="B2" s="66" t="str">
        <f>'AUTOS NOTA 324'!B2:C2</f>
        <v>117558735-APJ32559</v>
      </c>
      <c r="C2" s="67"/>
    </row>
    <row r="3" spans="1:3" x14ac:dyDescent="0.25">
      <c r="A3" s="5" t="s">
        <v>1</v>
      </c>
      <c r="B3" s="50" t="str">
        <f>'AUTOS  NOTA 322'!B2:C2</f>
        <v>410014189003-20230036700</v>
      </c>
      <c r="C3" s="50"/>
    </row>
    <row r="4" spans="1:3" x14ac:dyDescent="0.25">
      <c r="A4" s="5" t="s">
        <v>2</v>
      </c>
      <c r="B4" s="50" t="str">
        <f>'AUTOS  NOTA 322'!B3:C3</f>
        <v>Juzgado Tercero (3) de pequeñas causas y competencias multples de Neiva Huila</v>
      </c>
      <c r="C4" s="50"/>
    </row>
    <row r="5" spans="1:3" x14ac:dyDescent="0.25">
      <c r="A5" s="5" t="s">
        <v>3</v>
      </c>
      <c r="B5" s="50" t="str">
        <f>'AUTOS  NOTA 322'!B4:C4</f>
        <v>1. Autoexpress S.A.S. Nit. 800.195.354
2. Diego Alberto Holguin Duque C.C. 10.27.809
3. Allianz Seguros S.A. Nit. 860.026.182-5</v>
      </c>
      <c r="C5" s="50"/>
    </row>
    <row r="6" spans="1:3" ht="15" customHeight="1" x14ac:dyDescent="0.25">
      <c r="A6" s="5" t="s">
        <v>4</v>
      </c>
      <c r="B6" s="50" t="str">
        <f>'AUTOS  NOTA 322'!B5:C5</f>
        <v>C.E.A. Inteligencia Vial S.A.S. Nit. 901.046.138-4</v>
      </c>
      <c r="C6" s="50"/>
    </row>
    <row r="7" spans="1:3" ht="15" customHeight="1" x14ac:dyDescent="0.25">
      <c r="A7" s="5" t="s">
        <v>5</v>
      </c>
      <c r="B7" s="50" t="str">
        <f>'AUTOS  NOTA 322'!B6:C6</f>
        <v>DEMANDA DIRECTA</v>
      </c>
      <c r="C7" s="50"/>
    </row>
    <row r="8" spans="1:3" ht="15" customHeight="1" x14ac:dyDescent="0.25">
      <c r="A8" s="31" t="s">
        <v>119</v>
      </c>
      <c r="B8" s="50" t="str">
        <f>'AUTOS  NOTA 322'!B7:C8</f>
        <v>AUTOEXPRESS S.A.S.</v>
      </c>
      <c r="C8" s="50"/>
    </row>
    <row r="9" spans="1:3" ht="19.149999999999999" customHeight="1" x14ac:dyDescent="0.25">
      <c r="A9" s="5" t="s">
        <v>120</v>
      </c>
      <c r="B9" s="50" t="s">
        <v>75</v>
      </c>
      <c r="C9" s="50"/>
    </row>
    <row r="10" spans="1:3" x14ac:dyDescent="0.25">
      <c r="A10" s="7" t="s">
        <v>82</v>
      </c>
      <c r="B10" s="107">
        <f>'AUTOS NOTA 324'!B20:C20</f>
        <v>8976948</v>
      </c>
      <c r="C10" s="107"/>
    </row>
    <row r="11" spans="1:3" x14ac:dyDescent="0.25">
      <c r="A11" s="7" t="s">
        <v>139</v>
      </c>
      <c r="B11" s="108">
        <f>'AUTOS NOTA 324'!B39:C39</f>
        <v>6283863.5999999996</v>
      </c>
      <c r="C11" s="50"/>
    </row>
    <row r="12" spans="1:3" ht="30" x14ac:dyDescent="0.25">
      <c r="A12" s="7" t="s">
        <v>86</v>
      </c>
      <c r="B12" s="105" t="s">
        <v>184</v>
      </c>
      <c r="C12" s="106"/>
    </row>
    <row r="13" spans="1:3" ht="45" x14ac:dyDescent="0.25">
      <c r="A13" s="5" t="s">
        <v>87</v>
      </c>
      <c r="B13" s="50" t="s">
        <v>35</v>
      </c>
      <c r="C13" s="50"/>
    </row>
    <row r="14" spans="1:3" ht="45" x14ac:dyDescent="0.25">
      <c r="A14" s="5" t="s">
        <v>88</v>
      </c>
      <c r="B14" s="50" t="s">
        <v>35</v>
      </c>
      <c r="C14" s="50"/>
    </row>
    <row r="15" spans="1:3" x14ac:dyDescent="0.25">
      <c r="A15" s="5" t="s">
        <v>89</v>
      </c>
      <c r="B15" s="6" t="s">
        <v>35</v>
      </c>
      <c r="C15" s="6"/>
    </row>
    <row r="16" spans="1:3" x14ac:dyDescent="0.25">
      <c r="A16" s="7" t="s">
        <v>90</v>
      </c>
      <c r="B16" s="50"/>
      <c r="C16" s="50"/>
    </row>
    <row r="17" spans="1:3" x14ac:dyDescent="0.25">
      <c r="A17" s="6" t="s">
        <v>91</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285156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2024-09-03T20:11:59Z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