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afc4810c17523101/Escritorio/GHA/ALLIANZ/2023-01504 - CIELO LEON Vs. ALLIANZ/"/>
    </mc:Choice>
  </mc:AlternateContent>
  <xr:revisionPtr revIDLastSave="21" documentId="8_{82212176-5C5C-4E17-B699-E78DF685E26D}" xr6:coauthVersionLast="47" xr6:coauthVersionMax="47" xr10:uidLastSave="{F4CC977E-2CB4-4049-A5FD-B67C64297675}"/>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<sst xmlns="http://schemas.openxmlformats.org/spreadsheetml/2006/main" count="207" uniqueCount="154">
  <si>
    <t>SOLICITUD DE ANTECEDENTES -ABOGADO EXTERNO-</t>
  </si>
  <si>
    <t>Radicado(23 digitos)</t>
  </si>
  <si>
    <r>
      <t>110014189020</t>
    </r>
    <r>
      <rPr>
        <b/>
        <u/>
        <sz val="11"/>
        <color theme="1"/>
        <rFont val="Calibri"/>
        <family val="2"/>
        <scheme val="minor"/>
      </rPr>
      <t>202301504</t>
    </r>
    <r>
      <rPr>
        <sz val="11"/>
        <color theme="1"/>
        <rFont val="Calibri"/>
        <family val="2"/>
        <scheme val="minor"/>
      </rPr>
      <t>00</t>
    </r>
  </si>
  <si>
    <t>Juzgado</t>
  </si>
  <si>
    <t>JUZGADO 20 CIVIL MUNICIPAL DE PEQUEÑAS CAUSAS Y COMPETENCIA MULTIPLE DE BOGOTÁ D.C.</t>
  </si>
  <si>
    <t>Demandado</t>
  </si>
  <si>
    <t xml:space="preserve">Demandante </t>
  </si>
  <si>
    <t>CIELO ELIZABETH LEON ACOSTA</t>
  </si>
  <si>
    <t>Tipo de vinculacion compañía</t>
  </si>
  <si>
    <t>DEMANDA DIRECTA</t>
  </si>
  <si>
    <t>Nombre de lesionado o muerto (s)</t>
  </si>
  <si>
    <t>N/A</t>
  </si>
  <si>
    <t>Fecha de los hechos</t>
  </si>
  <si>
    <t>Fecha de solicitud audiencia prejudicial</t>
  </si>
  <si>
    <t>DESCONOCIDO</t>
  </si>
  <si>
    <t>Fecha de audiencia prejudicial</t>
  </si>
  <si>
    <t>AMPARO A AFECTAR</t>
  </si>
  <si>
    <t>INCAPACIDAD TOTAL Y PERMANENTE</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</si>
  <si>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</si>
  <si>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1. Manifiesta la demandante que tomo un crédito para vehículo con la empresa FINESA S.A., por un valor de $35.991.000, obligación que fue asegurada con ALLIANZ SEGUROS DE VIDA S.A.
2. La demandante fue calificada con una pérdida de capacidad laboral del 67,7% por trastorno mixto de ansiedad y depresión más déficit cognitivo y otros en fecha 29 de septiembre de 2021.
3. En razón de lo anterior, el día 19 de octubre de 2021, la actora efectuó la reclamación ante la Aseguradora, sin embargo esta objeto el pago aduciendo que no se habia cumplido con lo dispuesto en el condicionado de la póliza referido a que se entendería por incapacidad total y permanente la sufrida por el asegurado que haya sido ocasionada y se manifieste bajo la vigencia de la póliza, cosa que en el caso concreto a su parecer no sucedió. </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</si>
  <si>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</si>
  <si>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</si>
  <si>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</si>
  <si>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</si>
  <si>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</si>
  <si>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</si>
  <si>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</si>
  <si>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</si>
  <si>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</si>
  <si>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</si>
  <si>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22330220 / 17599</t>
  </si>
  <si>
    <t>Fecha de asignación</t>
  </si>
  <si>
    <t>Fecha de notificación</t>
  </si>
  <si>
    <t xml:space="preserve">Fecha de contestacion </t>
  </si>
  <si>
    <t>REMISION DE ANTECEDENTES - ABOGADO INTERNO-</t>
  </si>
  <si>
    <t>SINIESTRO - APLICATIVO</t>
  </si>
  <si>
    <t>PÓLIZA</t>
  </si>
  <si>
    <t>22330188/28810</t>
  </si>
  <si>
    <t>ITP</t>
  </si>
  <si>
    <t>VALOR ASEGURADO</t>
  </si>
  <si>
    <t>DEDUCIBLE</t>
  </si>
  <si>
    <t>MODALIDAD</t>
  </si>
  <si>
    <t>OCURRENCIA</t>
  </si>
  <si>
    <t xml:space="preserve">VIGENCIA </t>
  </si>
  <si>
    <t>01/08/2020 - 01/05/2022</t>
  </si>
  <si>
    <t xml:space="preserve">SINIESTRO DENTRO DE LA VIGENCIA? </t>
  </si>
  <si>
    <t>SI</t>
  </si>
  <si>
    <t>CARTERA A DÍA</t>
  </si>
  <si>
    <t>COASEGURO</t>
  </si>
  <si>
    <t>PROPIO</t>
  </si>
  <si>
    <t xml:space="preserve">ASEGURADORAS  </t>
  </si>
  <si>
    <t xml:space="preserve">% DE PARTICIPACION </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</si>
  <si>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</si>
  <si>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</si>
  <si>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</si>
  <si>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</si>
  <si>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</si>
  <si>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</si>
  <si>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</si>
  <si>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</si>
  <si>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</si>
  <si>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</si>
  <si>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</si>
  <si>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</si>
  <si>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</si>
  <si>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</si>
  <si>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</si>
  <si>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</si>
  <si>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</si>
  <si>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</si>
  <si>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los eventos que dieron origen a la incapacidad laboral se produjeron antes de la vigencia del amparo</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</si>
  <si>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</si>
  <si>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</si>
  <si>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</si>
  <si>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</si>
  <si>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</si>
  <si>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</si>
  <si>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</si>
  <si>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</si>
  <si>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</si>
  <si>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</si>
  <si>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</si>
  <si>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</si>
  <si>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</si>
  <si>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</si>
  <si>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</si>
  <si>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</si>
  <si>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</si>
  <si>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</si>
  <si>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</si>
  <si>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</si>
  <si>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</si>
  <si>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</si>
  <si>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</si>
  <si>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</si>
  <si>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</si>
  <si>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</si>
  <si>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</si>
  <si>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</si>
  <si>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</si>
  <si>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</si>
  <si>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</si>
  <si>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</si>
  <si>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</si>
  <si>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</si>
  <si>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</si>
  <si>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</si>
  <si>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</si>
  <si>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</si>
  <si>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</si>
  <si>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</si>
  <si>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</si>
  <si>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</si>
  <si>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</si>
  <si>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</si>
  <si>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</si>
  <si>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</si>
  <si>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 xml:space="preserve">Situcion Laboral </t>
  </si>
  <si>
    <t>Acompañante motorista</t>
  </si>
  <si>
    <t>LLAMADA EN GARANTIA</t>
  </si>
  <si>
    <t>CEDIDO</t>
  </si>
  <si>
    <t>FACULTATIVO</t>
  </si>
  <si>
    <t>REMOTO</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</si>
  <si>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</si>
  <si>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</si>
  <si>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</si>
  <si>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</si>
  <si>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</si>
  <si>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</si>
  <si>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</si>
  <si>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</si>
  <si>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</si>
  <si>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</si>
  <si>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</si>
  <si>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</si>
  <si>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</si>
  <si>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</si>
  <si>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</si>
  <si>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</si>
  <si>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</si>
  <si>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</si>
  <si>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</si>
  <si>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</si>
  <si>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</si>
  <si>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</si>
  <si>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</si>
  <si>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</si>
  <si>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</si>
  <si>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</si>
  <si>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SINIESTRO 107218580 - LEGIS APJ32149</t>
  </si>
  <si>
    <t>ALLIANZ SEGUROS S.A.</t>
  </si>
  <si>
    <t>EXCEPCIONES DE MÉRITO PRINCIPALES FRENTE A LA DEMANDA:
1. FALTA DE LEGITIMACIÓN EN LA CAUSA POR PASIVA DE ALLIANZ SEGUROS S.A. DADO QUE NO FUE LA ASEGURADORA QUE EXPIDIÓ EL SEGURO VIDA DEUDOR QUE ASEGURÓ A LA SEÑORA CIELO ELIZABETH LEON ACOSTA.
EXCEPCIONES DE MÉRITO SUBSIDIARIAS FRENTE A LA DEMANDA:
1. FALTA DE COBERTURA MATERIAL DEL CONTRATO DE SEGURO.
2. FALTA DE COBERTURA TEMPORAL DE LA PÓLIZA PARA EL SINIESTRO CUYA OCURRENCIA EMPEZÓ ANTES DE LA EXPEDICIÓN Y FINALIZÓ EN VIGENCIA DE LA PÓLIZA No. 22330188 - ARTÍCULO 1073 DEL CÓDIGO DE COMERCIO.
3. FALTA DE LEGITIMACIÓN EN LA CAUSA POR ACTIVA PARA EXIGIR LA AFECTACIÓN DEL AMPARO DE INCAPACIDAD TOTAL Y PERMANENTE. 
4. PRESCRIPCIÓN DE LA ACCIÓN DERIVADA DEL CONTRATO DE SEGURO.
5. EN CUALQUIER CASO, DE NINGUNA FORMA SE PODRÁ EXCEDER EL LIMITE DEL VALOR ASEGURADO.
6. GENÉRICA O INNOMINADA.</t>
  </si>
  <si>
    <t>La contingencia se califica como REMOTA toda vez que es evidente la falta de legitimación en la causa por pasiva de ALLIANZ SEGUROS S.A. 
Lo primero que debe tomarse en consideración es que la Póliza de Seguro Vida Grupo Deudor No. 22330188, Certificado Individual No. 22330220 / 17599 vinculada a la obligación No. ***2147 que registraba como asegurada a la señora CIELO ELIZABETH LEON ACOSTA y la cual se pretende afectar, fue expedida por ALLIANZ SEGUROS DE VIDA S.A. y no por ALLIANZ SEGUROS S.A., en ese sentido debe indicarse que el objeto social de la Asegruadora demandada ALLIANZ SEGUROS S.A. radica en la comercialización de seguros generales y no esta autorizada por la Superintendencia Financiera para la expedición de seguros de vida. En otras palabras, la Compañia de Seguros demandada no tiene ninguna conexión con los hechos constitutivos del litigio, en la medida que no es parte contractual en el contrato de seguro que expone la accionante. Por tanto, si no existe contrato de seguro en el que haya intervenido la compañía es imposible imponer obligación alguna porque deviene en falta de legitimación en la causa por pasiva.
Todo lo anterior sin perjuicio del carácter contingente del proceso.</t>
  </si>
  <si>
    <t>Como liquidación objetiva de las pretensiones se estima un monto de $35.991.000, liquidado así:
1. Valor Asegurado: Por concepto del amparo de incapacidad permanente contemplado en la Póliza de Seguro Vida Grupo Deudor No. 22330188, se estima como limite el saldo insoluto de la deuda. No obstante, al desconocerse el valor del saldo insoluto de la deuda, se reconoce el valor de la obligación crediticia que fue asegurada, la cual asciende a la suma de $35.991.000. Sin perjuicio de lo anterior, a la fecha no hay riesgo económico para ALLIANZ SEGUROS S.A. dado que la Póliza fue expedida por ALLIANZ SEGUROS DE VIDA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</si>
</sst>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0" applyNumberFormat="1" applyBorder="1" applyAlignment="1">
      <alignment horizontal="left" vertical="top"/>
    </xf>
    <xf numFmtId="164" fontId="0" fillId="0" borderId="11"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6" zoomScaleNormal="86" workbookViewId="0">
      <selection activeCell="B9" sqref="B9:C9"/>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1" t="s">
        <v>0</v>
      </c>
      <c r="B1" s="51"/>
      <c r="C1" s="51"/>
    </row>
    <row r="2" spans="1:3" ht="14.5" customHeight="1" x14ac:dyDescent="0.35">
      <c r="A2" s="5" t="s">
        <v>1</v>
      </c>
      <c r="B2" s="52" t="s">
        <v>2</v>
      </c>
      <c r="C2" s="53"/>
    </row>
    <row r="3" spans="1:3" ht="14.5" customHeight="1" x14ac:dyDescent="0.35">
      <c r="A3" s="5" t="s">
        <v>3</v>
      </c>
      <c r="B3" s="54" t="s">
        <v>4</v>
      </c>
      <c r="C3" s="55"/>
    </row>
    <row r="4" spans="1:3" ht="14.5" customHeight="1" x14ac:dyDescent="0.35">
      <c r="A4" s="5" t="s">
        <v>5</v>
      </c>
      <c r="B4" s="54" t="s">
        <v>150</v>
      </c>
      <c r="C4" s="55"/>
    </row>
    <row r="5" spans="1:3" ht="14.5" customHeight="1" x14ac:dyDescent="0.35">
      <c r="A5" s="5" t="s">
        <v>6</v>
      </c>
      <c r="B5" s="54" t="s">
        <v>7</v>
      </c>
      <c r="C5" s="55"/>
    </row>
    <row r="6" spans="1:3" ht="14.5" customHeight="1" x14ac:dyDescent="0.35">
      <c r="A6" s="5" t="s">
        <v>8</v>
      </c>
      <c r="B6" s="36" t="s">
        <v>9</v>
      </c>
      <c r="C6" s="36"/>
    </row>
    <row r="7" spans="1:3" ht="14.5" customHeight="1" x14ac:dyDescent="0.35">
      <c r="A7" s="5" t="s">
        <v>10</v>
      </c>
      <c r="B7" s="36" t="s">
        <v>11</v>
      </c>
      <c r="C7" s="36"/>
    </row>
    <row r="8" spans="1:3" ht="14.5" customHeight="1" x14ac:dyDescent="0.35">
      <c r="A8" s="5" t="s">
        <v>12</v>
      </c>
      <c r="B8" s="48">
        <v>44468</v>
      </c>
      <c r="C8" s="38"/>
    </row>
    <row r="9" spans="1:3" ht="14.5" customHeight="1" x14ac:dyDescent="0.35">
      <c r="A9" s="5" t="s">
        <v>13</v>
      </c>
      <c r="B9" s="38" t="s">
        <v>14</v>
      </c>
      <c r="C9" s="38"/>
    </row>
    <row r="10" spans="1:3" ht="14.5" customHeight="1" x14ac:dyDescent="0.35">
      <c r="A10" s="5" t="s">
        <v>15</v>
      </c>
      <c r="B10" s="38" t="s">
        <v>14</v>
      </c>
      <c r="C10" s="38"/>
    </row>
    <row r="11" spans="1:3" ht="14.5" customHeight="1" x14ac:dyDescent="0.35">
      <c r="A11" s="5" t="s">
        <v>16</v>
      </c>
      <c r="B11" s="49" t="s">
        <v>17</v>
      </c>
      <c r="C11" s="50"/>
    </row>
    <row r="12" spans="1:3" x14ac:dyDescent="0.35">
      <c r="A12" s="37" t="s">
        <v>18</v>
      </c>
      <c r="B12" s="38" t="s">
        <v>19</v>
      </c>
      <c r="C12" s="36"/>
    </row>
    <row r="13" spans="1:3" ht="30" customHeight="1" x14ac:dyDescent="0.35">
      <c r="A13" s="37"/>
      <c r="B13" s="36"/>
      <c r="C13" s="36"/>
    </row>
    <row r="14" spans="1:3" ht="73.5" customHeight="1" x14ac:dyDescent="0.35">
      <c r="A14" s="37"/>
      <c r="B14" s="36"/>
      <c r="C14" s="36"/>
    </row>
    <row r="15" spans="1:3" ht="14.5" customHeight="1" x14ac:dyDescent="0.35">
      <c r="A15" s="5" t="s">
        <v>20</v>
      </c>
      <c r="B15" s="42">
        <f>SUM(C17,C18,C20,C21,C23)</f>
        <v>35991000</v>
      </c>
      <c r="C15" s="43"/>
    </row>
    <row r="16" spans="1:3" ht="14.5" customHeight="1" x14ac:dyDescent="0.35">
      <c r="A16" s="44" t="s">
        <v>21</v>
      </c>
      <c r="B16" s="45" t="s">
        <v>22</v>
      </c>
      <c r="C16" s="45"/>
    </row>
    <row r="17" spans="1:3" ht="14.5" customHeight="1" x14ac:dyDescent="0.35">
      <c r="A17" s="44"/>
      <c r="B17" s="11" t="s">
        <v>23</v>
      </c>
      <c r="C17" s="6"/>
    </row>
    <row r="18" spans="1:3" ht="14.5" customHeight="1" x14ac:dyDescent="0.35">
      <c r="A18" s="44"/>
      <c r="B18" s="11" t="s">
        <v>24</v>
      </c>
      <c r="C18" s="6">
        <v>35991000</v>
      </c>
    </row>
    <row r="19" spans="1:3" ht="14.5" customHeight="1" x14ac:dyDescent="0.35">
      <c r="A19" s="44"/>
      <c r="B19" s="46" t="s">
        <v>25</v>
      </c>
      <c r="C19" s="47"/>
    </row>
    <row r="20" spans="1:3" ht="14.5" customHeight="1" x14ac:dyDescent="0.35">
      <c r="A20" s="44"/>
      <c r="B20" s="11"/>
      <c r="C20" s="6"/>
    </row>
    <row r="21" spans="1:3" ht="14.5" customHeight="1" x14ac:dyDescent="0.35">
      <c r="A21" s="44"/>
      <c r="B21" s="11"/>
      <c r="C21" s="6"/>
    </row>
    <row r="22" spans="1:3" ht="14.5" customHeight="1" x14ac:dyDescent="0.35">
      <c r="A22" s="44"/>
      <c r="B22" s="46" t="s">
        <v>26</v>
      </c>
      <c r="C22" s="47"/>
    </row>
    <row r="23" spans="1:3" ht="14.5" customHeight="1" x14ac:dyDescent="0.35">
      <c r="A23" s="44"/>
      <c r="B23" s="11"/>
      <c r="C23" s="16"/>
    </row>
    <row r="24" spans="1:3" x14ac:dyDescent="0.35">
      <c r="A24" s="5" t="s">
        <v>27</v>
      </c>
      <c r="B24" s="36" t="s">
        <v>7</v>
      </c>
      <c r="C24" s="36"/>
    </row>
    <row r="25" spans="1:3" x14ac:dyDescent="0.35">
      <c r="A25" s="5" t="s">
        <v>28</v>
      </c>
      <c r="B25" s="39">
        <v>39798930</v>
      </c>
      <c r="C25" s="36"/>
    </row>
    <row r="26" spans="1:3" x14ac:dyDescent="0.35">
      <c r="A26" s="5" t="s">
        <v>29</v>
      </c>
      <c r="B26" s="36" t="s">
        <v>30</v>
      </c>
      <c r="C26" s="36"/>
    </row>
    <row r="27" spans="1:3" x14ac:dyDescent="0.35">
      <c r="A27" s="5" t="s">
        <v>31</v>
      </c>
      <c r="B27" s="40">
        <v>45238</v>
      </c>
      <c r="C27" s="41"/>
    </row>
    <row r="28" spans="1:3" x14ac:dyDescent="0.35">
      <c r="A28" s="5" t="s">
        <v>32</v>
      </c>
      <c r="B28" s="35">
        <v>45246</v>
      </c>
      <c r="C28" s="35"/>
    </row>
    <row r="29" spans="1:3" x14ac:dyDescent="0.35">
      <c r="A29" s="5" t="s">
        <v>33</v>
      </c>
      <c r="B29" s="35">
        <v>45264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13" sqref="B13:C13"/>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6" t="s">
        <v>34</v>
      </c>
      <c r="B1" s="66"/>
      <c r="C1" s="66"/>
    </row>
    <row r="2" spans="1:3" x14ac:dyDescent="0.35">
      <c r="A2" s="13" t="s">
        <v>35</v>
      </c>
      <c r="B2" s="67" t="s">
        <v>149</v>
      </c>
      <c r="C2" s="68"/>
    </row>
    <row r="3" spans="1:3" x14ac:dyDescent="0.35">
      <c r="A3" s="5" t="s">
        <v>1</v>
      </c>
      <c r="B3" s="36" t="str">
        <f>'GENERALES NOTA 322'!B2:C2</f>
        <v>11001418902020230150400</v>
      </c>
      <c r="C3" s="36"/>
    </row>
    <row r="4" spans="1:3" x14ac:dyDescent="0.35">
      <c r="A4" s="5" t="s">
        <v>3</v>
      </c>
      <c r="B4" s="36" t="str">
        <f>'GENERALES NOTA 322'!B3:C3</f>
        <v>JUZGADO 20 CIVIL MUNICIPAL DE PEQUEÑAS CAUSAS Y COMPETENCIA MULTIPLE DE BOGOTÁ D.C.</v>
      </c>
      <c r="C4" s="36"/>
    </row>
    <row r="5" spans="1:3" x14ac:dyDescent="0.35">
      <c r="A5" s="5" t="s">
        <v>5</v>
      </c>
      <c r="B5" s="36" t="str">
        <f>'GENERALES NOTA 322'!B4:C4</f>
        <v>ALLIANZ SEGUROS S.A.</v>
      </c>
      <c r="C5" s="36"/>
    </row>
    <row r="6" spans="1:3" x14ac:dyDescent="0.35">
      <c r="A6" s="5" t="s">
        <v>6</v>
      </c>
      <c r="B6" s="36" t="str">
        <f>'GENERALES NOTA 322'!B5:C5</f>
        <v>CIELO ELIZABETH LEON ACOSTA</v>
      </c>
      <c r="C6" s="36"/>
    </row>
    <row r="7" spans="1:3" x14ac:dyDescent="0.35">
      <c r="A7" s="5" t="s">
        <v>8</v>
      </c>
      <c r="B7" s="36" t="str">
        <f>'GENERALES NOTA 322'!B6:C6</f>
        <v>DEMANDA DIRECTA</v>
      </c>
      <c r="C7" s="36"/>
    </row>
    <row r="8" spans="1:3" x14ac:dyDescent="0.35">
      <c r="A8" s="13" t="s">
        <v>36</v>
      </c>
      <c r="B8" s="36" t="s">
        <v>37</v>
      </c>
      <c r="C8" s="36"/>
    </row>
    <row r="9" spans="1:3" x14ac:dyDescent="0.35">
      <c r="A9" s="13" t="s">
        <v>16</v>
      </c>
      <c r="B9" s="36" t="s">
        <v>38</v>
      </c>
      <c r="C9" s="36"/>
    </row>
    <row r="10" spans="1:3" x14ac:dyDescent="0.35">
      <c r="A10" s="13" t="s">
        <v>39</v>
      </c>
      <c r="B10" s="69">
        <v>35991000</v>
      </c>
      <c r="C10" s="70"/>
    </row>
    <row r="11" spans="1:3" x14ac:dyDescent="0.35">
      <c r="A11" s="13" t="s">
        <v>40</v>
      </c>
      <c r="B11" s="67"/>
      <c r="C11" s="68"/>
    </row>
    <row r="12" spans="1:3" x14ac:dyDescent="0.35">
      <c r="A12" s="13" t="s">
        <v>41</v>
      </c>
      <c r="B12" s="54" t="s">
        <v>42</v>
      </c>
      <c r="C12" s="55"/>
    </row>
    <row r="13" spans="1:3" x14ac:dyDescent="0.35">
      <c r="A13" s="13" t="s">
        <v>43</v>
      </c>
      <c r="B13" s="36" t="s">
        <v>44</v>
      </c>
      <c r="C13" s="36"/>
    </row>
    <row r="14" spans="1:3" x14ac:dyDescent="0.35">
      <c r="A14" s="13" t="s">
        <v>45</v>
      </c>
      <c r="B14" s="36" t="s">
        <v>46</v>
      </c>
      <c r="C14" s="36"/>
    </row>
    <row r="15" spans="1:3" x14ac:dyDescent="0.35">
      <c r="A15" s="13" t="s">
        <v>47</v>
      </c>
      <c r="B15" s="36" t="s">
        <v>46</v>
      </c>
      <c r="C15" s="36"/>
    </row>
    <row r="16" spans="1:3" x14ac:dyDescent="0.35">
      <c r="A16" s="64" t="s">
        <v>48</v>
      </c>
      <c r="B16" s="36" t="s">
        <v>49</v>
      </c>
      <c r="C16" s="36"/>
    </row>
    <row r="17" spans="1:3" x14ac:dyDescent="0.35">
      <c r="A17" s="65"/>
      <c r="B17" s="9" t="s">
        <v>50</v>
      </c>
      <c r="C17" s="10" t="s">
        <v>51</v>
      </c>
    </row>
    <row r="18" spans="1:3" x14ac:dyDescent="0.35">
      <c r="A18" s="65"/>
      <c r="B18" s="11"/>
      <c r="C18" s="11"/>
    </row>
    <row r="19" spans="1:3" x14ac:dyDescent="0.35">
      <c r="A19" s="65"/>
      <c r="B19" s="11"/>
      <c r="C19" s="11"/>
    </row>
    <row r="20" spans="1:3" x14ac:dyDescent="0.35">
      <c r="A20" s="65"/>
      <c r="B20" s="11"/>
      <c r="C20" s="11"/>
    </row>
    <row r="21" spans="1:3" x14ac:dyDescent="0.35">
      <c r="A21" s="13" t="s">
        <v>52</v>
      </c>
      <c r="B21" s="36" t="s">
        <v>53</v>
      </c>
      <c r="C21" s="36"/>
    </row>
    <row r="22" spans="1:3" x14ac:dyDescent="0.35">
      <c r="A22" s="13" t="s">
        <v>54</v>
      </c>
      <c r="B22" s="54"/>
      <c r="C22" s="55"/>
    </row>
    <row r="23" spans="1:3" x14ac:dyDescent="0.35">
      <c r="A23" s="13" t="s">
        <v>55</v>
      </c>
      <c r="B23" s="36" t="s">
        <v>56</v>
      </c>
      <c r="C23" s="36"/>
    </row>
    <row r="24" spans="1:3" x14ac:dyDescent="0.35">
      <c r="A24" s="13" t="s">
        <v>57</v>
      </c>
      <c r="B24" s="36" t="s">
        <v>53</v>
      </c>
      <c r="C24" s="36"/>
    </row>
    <row r="25" spans="1:3" x14ac:dyDescent="0.35">
      <c r="A25" s="13" t="s">
        <v>58</v>
      </c>
      <c r="B25" s="36"/>
      <c r="C25" s="36"/>
    </row>
    <row r="26" spans="1:3" x14ac:dyDescent="0.35">
      <c r="A26" s="12" t="s">
        <v>59</v>
      </c>
      <c r="B26" s="36" t="s">
        <v>53</v>
      </c>
      <c r="C26" s="36"/>
    </row>
    <row r="27" spans="1:3" x14ac:dyDescent="0.35">
      <c r="A27" s="63" t="s">
        <v>60</v>
      </c>
      <c r="B27" s="63"/>
      <c r="C27" s="63"/>
    </row>
    <row r="28" spans="1:3" ht="14.5" customHeight="1" x14ac:dyDescent="0.35">
      <c r="A28" s="58" t="s">
        <v>61</v>
      </c>
      <c r="B28" s="59"/>
      <c r="C28" s="31" t="s">
        <v>62</v>
      </c>
    </row>
    <row r="29" spans="1:3" ht="14.5" customHeight="1" x14ac:dyDescent="0.35">
      <c r="A29" s="60" t="s">
        <v>63</v>
      </c>
      <c r="B29" s="61"/>
      <c r="C29" s="31" t="s">
        <v>62</v>
      </c>
    </row>
    <row r="30" spans="1:3" ht="14.5" customHeight="1" x14ac:dyDescent="0.35">
      <c r="A30" s="60" t="s">
        <v>64</v>
      </c>
      <c r="B30" s="61"/>
      <c r="C30" s="32"/>
    </row>
    <row r="31" spans="1:3" ht="14.5" customHeight="1" x14ac:dyDescent="0.35">
      <c r="A31" s="60" t="s">
        <v>65</v>
      </c>
      <c r="B31" s="61"/>
      <c r="C31" s="31" t="s">
        <v>62</v>
      </c>
    </row>
    <row r="32" spans="1:3" x14ac:dyDescent="0.35">
      <c r="A32" s="60" t="s">
        <v>66</v>
      </c>
      <c r="B32" s="61"/>
      <c r="C32" s="31"/>
    </row>
    <row r="33" spans="1:3" ht="14.5" customHeight="1" x14ac:dyDescent="0.35">
      <c r="A33" s="60" t="s">
        <v>67</v>
      </c>
      <c r="B33" s="61"/>
      <c r="C33" s="31"/>
    </row>
    <row r="34" spans="1:3" ht="14.5" customHeight="1" x14ac:dyDescent="0.35">
      <c r="A34" s="60" t="s">
        <v>68</v>
      </c>
      <c r="B34" s="61"/>
      <c r="C34" s="33" t="s">
        <v>62</v>
      </c>
    </row>
    <row r="35" spans="1:3" x14ac:dyDescent="0.35">
      <c r="A35" s="58" t="s">
        <v>69</v>
      </c>
      <c r="B35" s="59"/>
      <c r="C35" s="34" t="s">
        <v>70</v>
      </c>
    </row>
    <row r="36" spans="1:3" x14ac:dyDescent="0.35">
      <c r="A36" s="62" t="s">
        <v>71</v>
      </c>
      <c r="B36" s="62"/>
      <c r="C36" s="62"/>
    </row>
    <row r="37" spans="1:3" x14ac:dyDescent="0.35">
      <c r="A37" s="56" t="s">
        <v>72</v>
      </c>
      <c r="B37" s="56"/>
      <c r="C37" s="11"/>
    </row>
    <row r="38" spans="1:3" x14ac:dyDescent="0.35">
      <c r="A38" s="56" t="s">
        <v>73</v>
      </c>
      <c r="B38" s="56"/>
      <c r="C38" s="11"/>
    </row>
    <row r="39" spans="1:3" x14ac:dyDescent="0.35">
      <c r="A39" s="56" t="s">
        <v>74</v>
      </c>
      <c r="B39" s="56"/>
      <c r="C39" s="11"/>
    </row>
    <row r="40" spans="1:3" x14ac:dyDescent="0.35">
      <c r="A40" s="56" t="s">
        <v>75</v>
      </c>
      <c r="B40" s="56"/>
      <c r="C40" s="11"/>
    </row>
    <row r="41" spans="1:3" x14ac:dyDescent="0.35">
      <c r="A41" s="56" t="s">
        <v>76</v>
      </c>
      <c r="B41" s="56"/>
      <c r="C41" s="11"/>
    </row>
    <row r="42" spans="1:3" x14ac:dyDescent="0.35">
      <c r="A42" s="56" t="s">
        <v>77</v>
      </c>
      <c r="B42" s="56"/>
      <c r="C42" s="11"/>
    </row>
    <row r="43" spans="1:3" x14ac:dyDescent="0.35">
      <c r="A43" s="56" t="s">
        <v>78</v>
      </c>
      <c r="B43" s="56"/>
      <c r="C43" s="11"/>
    </row>
    <row r="44" spans="1:3" x14ac:dyDescent="0.35">
      <c r="A44" s="56" t="s">
        <v>79</v>
      </c>
      <c r="B44" s="56"/>
      <c r="C44" s="11"/>
    </row>
    <row r="45" spans="1:3" x14ac:dyDescent="0.35">
      <c r="A45" s="56" t="s">
        <v>80</v>
      </c>
      <c r="B45" s="56"/>
      <c r="C45" s="11" t="s">
        <v>62</v>
      </c>
    </row>
    <row r="46" spans="1:3" x14ac:dyDescent="0.35">
      <c r="A46" s="56" t="s">
        <v>81</v>
      </c>
      <c r="B46" s="56"/>
      <c r="C46" s="11"/>
    </row>
    <row r="47" spans="1:3" x14ac:dyDescent="0.35">
      <c r="A47" s="56" t="s">
        <v>82</v>
      </c>
      <c r="B47" s="56"/>
      <c r="C47" s="11"/>
    </row>
    <row r="48" spans="1:3" x14ac:dyDescent="0.35">
      <c r="A48" s="56" t="s">
        <v>83</v>
      </c>
      <c r="B48" s="56"/>
      <c r="C48" s="11"/>
    </row>
    <row r="49" spans="1:3" x14ac:dyDescent="0.35">
      <c r="A49" s="56" t="s">
        <v>84</v>
      </c>
      <c r="B49" s="56"/>
      <c r="C49" s="11"/>
    </row>
    <row r="50" spans="1:3" x14ac:dyDescent="0.35">
      <c r="A50" s="56" t="s">
        <v>85</v>
      </c>
      <c r="B50" s="56"/>
      <c r="C50" s="11"/>
    </row>
    <row r="51" spans="1:3" x14ac:dyDescent="0.35">
      <c r="A51" s="56" t="s">
        <v>86</v>
      </c>
      <c r="B51" s="56"/>
      <c r="C51" s="11"/>
    </row>
    <row r="52" spans="1:3" x14ac:dyDescent="0.35">
      <c r="A52" s="56" t="s">
        <v>87</v>
      </c>
      <c r="B52" s="56"/>
      <c r="C52" s="11"/>
    </row>
    <row r="53" spans="1:3" x14ac:dyDescent="0.3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zoomScaleSheetLayoutView="100" workbookViewId="0">
      <selection activeCell="C11" sqref="C11"/>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6" t="s">
        <v>88</v>
      </c>
      <c r="B1" s="66"/>
      <c r="C1" s="66"/>
    </row>
    <row r="2" spans="1:6" x14ac:dyDescent="0.35">
      <c r="A2" s="20" t="s">
        <v>35</v>
      </c>
      <c r="B2" s="75" t="str">
        <f>'GENERALES NOTA 321'!B2:C2</f>
        <v>SINIESTRO 107218580 - LEGIS APJ32149</v>
      </c>
      <c r="C2" s="76"/>
    </row>
    <row r="3" spans="1:6" x14ac:dyDescent="0.35">
      <c r="A3" s="21" t="s">
        <v>1</v>
      </c>
      <c r="B3" s="77" t="str">
        <f>'GENERALES NOTA 322'!B2:C2</f>
        <v>11001418902020230150400</v>
      </c>
      <c r="C3" s="77"/>
    </row>
    <row r="4" spans="1:6" x14ac:dyDescent="0.35">
      <c r="A4" s="21" t="s">
        <v>3</v>
      </c>
      <c r="B4" s="77" t="str">
        <f>'GENERALES NOTA 322'!B3:C3</f>
        <v>JUZGADO 20 CIVIL MUNICIPAL DE PEQUEÑAS CAUSAS Y COMPETENCIA MULTIPLE DE BOGOTÁ D.C.</v>
      </c>
      <c r="C4" s="77"/>
    </row>
    <row r="5" spans="1:6" x14ac:dyDescent="0.35">
      <c r="A5" s="21" t="s">
        <v>5</v>
      </c>
      <c r="B5" s="77" t="str">
        <f>'GENERALES NOTA 322'!B4:C4</f>
        <v>ALLIANZ SEGUROS S.A.</v>
      </c>
      <c r="C5" s="77"/>
    </row>
    <row r="6" spans="1:6" ht="14.5" customHeight="1" x14ac:dyDescent="0.35">
      <c r="A6" s="21" t="s">
        <v>6</v>
      </c>
      <c r="B6" s="77" t="str">
        <f>'GENERALES NOTA 322'!B5:C5</f>
        <v>CIELO ELIZABETH LEON ACOSTA</v>
      </c>
      <c r="C6" s="77"/>
    </row>
    <row r="7" spans="1:6" x14ac:dyDescent="0.35">
      <c r="A7" s="21" t="s">
        <v>8</v>
      </c>
      <c r="B7" s="77" t="str">
        <f>'GENERALES NOTA 322'!B6:C6</f>
        <v>DEMANDA DIRECTA</v>
      </c>
      <c r="C7" s="77"/>
    </row>
    <row r="8" spans="1:6" ht="29" x14ac:dyDescent="0.35">
      <c r="A8" s="21" t="s">
        <v>20</v>
      </c>
      <c r="B8" s="71">
        <f>'GENERALES NOTA 322'!B15:C15</f>
        <v>35991000</v>
      </c>
      <c r="C8" s="72"/>
    </row>
    <row r="9" spans="1:6" x14ac:dyDescent="0.35">
      <c r="A9" s="78" t="s">
        <v>21</v>
      </c>
      <c r="B9" s="79" t="s">
        <v>22</v>
      </c>
      <c r="C9" s="80"/>
    </row>
    <row r="10" spans="1:6" x14ac:dyDescent="0.35">
      <c r="A10" s="78"/>
      <c r="B10" s="22" t="s">
        <v>23</v>
      </c>
      <c r="C10" s="19">
        <f>'GENERALES NOTA 322'!C17</f>
        <v>0</v>
      </c>
    </row>
    <row r="11" spans="1:6" x14ac:dyDescent="0.35">
      <c r="A11" s="78"/>
      <c r="B11" s="22" t="s">
        <v>24</v>
      </c>
      <c r="C11" s="19">
        <f>'GENERALES NOTA 322'!C18</f>
        <v>35991000</v>
      </c>
    </row>
    <row r="12" spans="1:6" x14ac:dyDescent="0.35">
      <c r="A12" s="78"/>
      <c r="B12" s="79"/>
      <c r="C12" s="80"/>
    </row>
    <row r="13" spans="1:6" x14ac:dyDescent="0.35">
      <c r="A13" s="78"/>
      <c r="B13" s="22" t="s">
        <v>89</v>
      </c>
      <c r="C13" s="24"/>
    </row>
    <row r="14" spans="1:6" x14ac:dyDescent="0.35">
      <c r="A14" s="78"/>
      <c r="B14" s="22" t="s">
        <v>90</v>
      </c>
      <c r="C14" s="24"/>
      <c r="E14" t="s">
        <v>91</v>
      </c>
      <c r="F14" s="17">
        <v>0.7</v>
      </c>
    </row>
    <row r="15" spans="1:6" x14ac:dyDescent="0.35">
      <c r="A15" s="23" t="s">
        <v>92</v>
      </c>
      <c r="B15" s="75" t="s">
        <v>122</v>
      </c>
      <c r="C15" s="76"/>
    </row>
    <row r="16" spans="1:6" ht="15" customHeight="1" x14ac:dyDescent="0.35">
      <c r="A16" s="21" t="s">
        <v>94</v>
      </c>
      <c r="B16" s="73" t="s">
        <v>152</v>
      </c>
      <c r="C16" s="74"/>
    </row>
    <row r="17" spans="1:3" ht="28.5" customHeight="1" x14ac:dyDescent="0.35">
      <c r="A17" s="14" t="s">
        <v>95</v>
      </c>
      <c r="B17" s="83">
        <f>((C19+C20+C22+C23)-C26)*C25*C27</f>
        <v>35991000</v>
      </c>
      <c r="C17" s="83"/>
    </row>
    <row r="18" spans="1:3" x14ac:dyDescent="0.35">
      <c r="A18" s="23" t="s">
        <v>96</v>
      </c>
      <c r="B18" s="81" t="s">
        <v>22</v>
      </c>
      <c r="C18" s="82"/>
    </row>
    <row r="19" spans="1:3" x14ac:dyDescent="0.35">
      <c r="A19" s="89"/>
      <c r="B19" s="22" t="s">
        <v>23</v>
      </c>
      <c r="C19" s="19"/>
    </row>
    <row r="20" spans="1:3" x14ac:dyDescent="0.35">
      <c r="A20" s="90"/>
      <c r="B20" s="22" t="s">
        <v>24</v>
      </c>
      <c r="C20" s="19">
        <v>35991000</v>
      </c>
    </row>
    <row r="21" spans="1:3" x14ac:dyDescent="0.35">
      <c r="A21" s="90"/>
      <c r="B21" s="79" t="s">
        <v>25</v>
      </c>
      <c r="C21" s="80"/>
    </row>
    <row r="22" spans="1:3" x14ac:dyDescent="0.35">
      <c r="A22" s="90"/>
      <c r="B22" s="22" t="s">
        <v>89</v>
      </c>
      <c r="C22" s="19">
        <v>0</v>
      </c>
    </row>
    <row r="23" spans="1:3" ht="29" x14ac:dyDescent="0.35">
      <c r="A23" s="90"/>
      <c r="B23" s="22" t="s">
        <v>97</v>
      </c>
      <c r="C23" s="19">
        <v>0</v>
      </c>
    </row>
    <row r="24" spans="1:3" x14ac:dyDescent="0.35">
      <c r="A24" s="90"/>
      <c r="B24" s="79" t="s">
        <v>98</v>
      </c>
      <c r="C24" s="80"/>
    </row>
    <row r="25" spans="1:3" x14ac:dyDescent="0.35">
      <c r="A25" s="25"/>
      <c r="B25" s="22" t="s">
        <v>99</v>
      </c>
      <c r="C25" s="26">
        <v>1</v>
      </c>
    </row>
    <row r="26" spans="1:3" x14ac:dyDescent="0.35">
      <c r="A26" s="27"/>
      <c r="B26" s="22" t="s">
        <v>40</v>
      </c>
      <c r="C26" s="28">
        <v>0</v>
      </c>
    </row>
    <row r="27" spans="1:3" x14ac:dyDescent="0.35">
      <c r="A27" s="27"/>
      <c r="B27" s="22" t="s">
        <v>100</v>
      </c>
      <c r="C27" s="26">
        <v>1</v>
      </c>
    </row>
    <row r="28" spans="1:3" x14ac:dyDescent="0.35">
      <c r="A28" s="18" t="s">
        <v>101</v>
      </c>
      <c r="B28" s="83">
        <f>IFERROR(B17*(VLOOKUP(B15,Hoja2!$G$1:$H$6,2,0)),16666)</f>
        <v>16666</v>
      </c>
      <c r="C28" s="83"/>
    </row>
    <row r="29" spans="1:3" ht="29" x14ac:dyDescent="0.35">
      <c r="A29" s="21" t="s">
        <v>102</v>
      </c>
      <c r="B29" s="84" t="s">
        <v>153</v>
      </c>
      <c r="C29" s="85"/>
    </row>
    <row r="30" spans="1:3" ht="29" x14ac:dyDescent="0.35">
      <c r="A30" s="21" t="s">
        <v>103</v>
      </c>
      <c r="B30" s="86" t="s">
        <v>151</v>
      </c>
      <c r="C30" s="87"/>
    </row>
    <row r="31" spans="1:3" ht="18.5" x14ac:dyDescent="0.35">
      <c r="A31" s="29" t="s">
        <v>104</v>
      </c>
      <c r="B31" s="29"/>
      <c r="C31" s="29"/>
    </row>
    <row r="32" spans="1:3" x14ac:dyDescent="0.35">
      <c r="A32" s="30" t="s">
        <v>105</v>
      </c>
      <c r="B32" s="88"/>
      <c r="C32" s="88"/>
    </row>
    <row r="33" spans="1:3" x14ac:dyDescent="0.35">
      <c r="A33" s="30" t="s">
        <v>106</v>
      </c>
      <c r="B33" s="88"/>
      <c r="C33" s="8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3"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6" t="s">
        <v>107</v>
      </c>
      <c r="B1" s="66"/>
      <c r="C1" s="66"/>
    </row>
    <row r="2" spans="1:3" ht="17.149999999999999" customHeight="1" x14ac:dyDescent="0.35">
      <c r="A2" s="13" t="s">
        <v>35</v>
      </c>
      <c r="B2" s="67" t="str">
        <f>'[2]AUTOS NOTA 321'!B2:C2</f>
        <v xml:space="preserve">SINIESTRO   LEGIS </v>
      </c>
      <c r="C2" s="68"/>
    </row>
    <row r="3" spans="1:3" ht="16" customHeight="1" x14ac:dyDescent="0.35">
      <c r="A3" s="5" t="s">
        <v>1</v>
      </c>
      <c r="B3" s="36" t="str">
        <f>'GENERALES NOTA 322'!B2:C2</f>
        <v>11001418902020230150400</v>
      </c>
      <c r="C3" s="36"/>
    </row>
    <row r="4" spans="1:3" x14ac:dyDescent="0.35">
      <c r="A4" s="5" t="s">
        <v>3</v>
      </c>
      <c r="B4" s="36" t="str">
        <f>'GENERALES NOTA 322'!B3:C3</f>
        <v>JUZGADO 20 CIVIL MUNICIPAL DE PEQUEÑAS CAUSAS Y COMPETENCIA MULTIPLE DE BOGOTÁ D.C.</v>
      </c>
      <c r="C4" s="36"/>
    </row>
    <row r="5" spans="1:3" ht="29.15" customHeight="1" x14ac:dyDescent="0.35">
      <c r="A5" s="5" t="s">
        <v>5</v>
      </c>
      <c r="B5" s="36" t="str">
        <f>'GENERALES NOTA 322'!B4:C4</f>
        <v>ALLIANZ SEGUROS S.A.</v>
      </c>
      <c r="C5" s="36"/>
    </row>
    <row r="6" spans="1:3" x14ac:dyDescent="0.35">
      <c r="A6" s="5" t="s">
        <v>6</v>
      </c>
      <c r="B6" s="36" t="str">
        <f>'GENERALES NOTA 322'!B5:C5</f>
        <v>CIELO ELIZABETH LEON ACOSTA</v>
      </c>
      <c r="C6" s="36"/>
    </row>
    <row r="7" spans="1:3" ht="43.5" customHeight="1" x14ac:dyDescent="0.35">
      <c r="A7" s="5" t="s">
        <v>8</v>
      </c>
      <c r="B7" s="36" t="str">
        <f>'GENERALES NOTA 322'!B6:C6</f>
        <v>DEMANDA DIRECTA</v>
      </c>
      <c r="C7" s="36"/>
    </row>
    <row r="8" spans="1:3" x14ac:dyDescent="0.35">
      <c r="A8" s="5" t="s">
        <v>108</v>
      </c>
      <c r="B8" s="36"/>
      <c r="C8" s="36"/>
    </row>
    <row r="9" spans="1:3" x14ac:dyDescent="0.35">
      <c r="A9" s="15" t="s">
        <v>96</v>
      </c>
      <c r="B9" s="91"/>
      <c r="C9" s="91"/>
    </row>
    <row r="10" spans="1:3" x14ac:dyDescent="0.35">
      <c r="A10" s="15" t="s">
        <v>109</v>
      </c>
      <c r="B10" s="36"/>
      <c r="C10" s="36"/>
    </row>
    <row r="11" spans="1:3" ht="29" x14ac:dyDescent="0.35">
      <c r="A11" s="15" t="s">
        <v>110</v>
      </c>
      <c r="B11" s="92"/>
      <c r="C11" s="57"/>
    </row>
    <row r="12" spans="1:3" ht="58" x14ac:dyDescent="0.35">
      <c r="A12" s="5" t="s">
        <v>111</v>
      </c>
      <c r="B12" s="36"/>
      <c r="C12" s="36"/>
    </row>
    <row r="13" spans="1:3" ht="58" x14ac:dyDescent="0.35">
      <c r="A13" s="5" t="s">
        <v>112</v>
      </c>
      <c r="B13" s="36"/>
      <c r="C13" s="36"/>
    </row>
    <row r="14" spans="1:3" x14ac:dyDescent="0.35">
      <c r="A14" s="5" t="s">
        <v>113</v>
      </c>
      <c r="B14" s="11"/>
      <c r="C14" s="11"/>
    </row>
    <row r="15" spans="1:3" x14ac:dyDescent="0.35">
      <c r="A15" s="15" t="s">
        <v>114</v>
      </c>
      <c r="B15" s="36"/>
      <c r="C15" s="36"/>
    </row>
    <row r="16" spans="1:3" x14ac:dyDescent="0.35">
      <c r="A16" s="11" t="s">
        <v>115</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116</v>
      </c>
    </row>
    <row r="2" spans="1:1" x14ac:dyDescent="0.35">
      <c r="A2" t="s">
        <v>53</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41</v>
      </c>
      <c r="B1" t="s">
        <v>46</v>
      </c>
      <c r="C1" s="8" t="s">
        <v>48</v>
      </c>
      <c r="D1" s="8" t="s">
        <v>54</v>
      </c>
      <c r="E1" s="3" t="s">
        <v>55</v>
      </c>
      <c r="F1" s="2" t="s">
        <v>91</v>
      </c>
      <c r="G1" s="2" t="s">
        <v>93</v>
      </c>
      <c r="H1" s="4">
        <v>0.7</v>
      </c>
      <c r="I1" t="s">
        <v>117</v>
      </c>
      <c r="J1" t="s">
        <v>118</v>
      </c>
      <c r="L1" t="s">
        <v>119</v>
      </c>
    </row>
    <row r="2" spans="1:12" x14ac:dyDescent="0.35">
      <c r="A2" t="s">
        <v>42</v>
      </c>
      <c r="B2" t="s">
        <v>53</v>
      </c>
      <c r="C2" t="s">
        <v>120</v>
      </c>
      <c r="D2" s="2" t="s">
        <v>121</v>
      </c>
      <c r="E2" s="1" t="s">
        <v>56</v>
      </c>
      <c r="F2" s="2" t="s">
        <v>122</v>
      </c>
      <c r="G2" s="2" t="s">
        <v>123</v>
      </c>
      <c r="H2" s="4">
        <v>0.25</v>
      </c>
      <c r="I2" t="s">
        <v>124</v>
      </c>
      <c r="J2" t="s">
        <v>125</v>
      </c>
      <c r="L2" t="s">
        <v>9</v>
      </c>
    </row>
    <row r="3" spans="1:12" x14ac:dyDescent="0.35">
      <c r="A3" t="s">
        <v>126</v>
      </c>
      <c r="C3" t="s">
        <v>127</v>
      </c>
      <c r="D3" s="2" t="s">
        <v>128</v>
      </c>
      <c r="E3" s="1" t="s">
        <v>129</v>
      </c>
      <c r="F3" s="2" t="s">
        <v>130</v>
      </c>
      <c r="G3" s="2" t="s">
        <v>131</v>
      </c>
      <c r="H3" s="4">
        <v>0.55000000000000004</v>
      </c>
      <c r="I3" t="s">
        <v>132</v>
      </c>
      <c r="J3" t="s">
        <v>133</v>
      </c>
    </row>
    <row r="4" spans="1:12" x14ac:dyDescent="0.35">
      <c r="A4" t="s">
        <v>134</v>
      </c>
      <c r="C4" t="s">
        <v>49</v>
      </c>
      <c r="E4" s="1" t="s">
        <v>135</v>
      </c>
      <c r="G4" s="2" t="s">
        <v>136</v>
      </c>
      <c r="H4" s="4">
        <v>0.15</v>
      </c>
      <c r="I4" t="s">
        <v>137</v>
      </c>
      <c r="J4" t="s">
        <v>138</v>
      </c>
    </row>
    <row r="5" spans="1:12" x14ac:dyDescent="0.35">
      <c r="A5" t="s">
        <v>139</v>
      </c>
      <c r="E5" s="1" t="s">
        <v>140</v>
      </c>
      <c r="G5" s="2" t="s">
        <v>141</v>
      </c>
      <c r="H5" s="4">
        <v>0.7</v>
      </c>
      <c r="I5" t="s">
        <v>142</v>
      </c>
      <c r="J5" t="s">
        <v>143</v>
      </c>
    </row>
    <row r="6" spans="1:12" x14ac:dyDescent="0.35">
      <c r="E6" s="1" t="s">
        <v>144</v>
      </c>
      <c r="G6" s="2" t="s">
        <v>145</v>
      </c>
      <c r="H6" s="4">
        <v>0.3</v>
      </c>
      <c r="J6" t="s">
        <v>146</v>
      </c>
    </row>
    <row r="7" spans="1:12" x14ac:dyDescent="0.35">
      <c r="E7" s="1" t="s">
        <v>147</v>
      </c>
      <c r="G7" s="2" t="s">
        <v>122</v>
      </c>
    </row>
    <row r="8" spans="1:12" x14ac:dyDescent="0.35">
      <c r="E8" s="1" t="s">
        <v>148</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2023-12-11T14:32:22Z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2023-11-28T14:09:58Z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f2acd026-03b1-4ae7-adae-db883d2178c2</vt:lpwstr>
  </property>
  <property fmtid="{D5CDD505-2E9C-101B-9397-08002B2CF9AE}" pid="29" name="MSIP_Label_863bc15e-e7bf-41c1-bdb3-03882d8a2e2c_ContentBits">
    <vt:lpwstr>1</vt:lpwstr>
  </property>
</Properties>
</file>