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C:\Users\CE02481\OneDrive - Allianz\Archivos de chat de Microsoft Teams\ANGELA\Procesos Judiciales\IBAGUE\BERTHA JULIETH MOSQUETA LEAL\"/>
    </mc:Choice>
  </mc:AlternateContent>
  <xr:revisionPtr revIDLastSave="0" documentId="8_{93058802-8B61-4AAF-B547-0C5DAD09AA79}" xr6:coauthVersionLast="47" xr6:coauthVersionMax="47" xr10:uidLastSave="{00000000-0000-0000-0000-000000000000}"/>
  <bookViews>
    <workbookView xWindow="-110" yWindow="-110" windowWidth="19420" windowHeight="10420" firstSheet="1"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<sst xmlns="http://schemas.openxmlformats.org/spreadsheetml/2006/main" count="204" uniqueCount="160">
  <si>
    <t>SOLICITUD DE ANTECEDENTES -ABOGADO EXTERNO-</t>
  </si>
  <si>
    <t>Radicado(23 digitos)</t>
  </si>
  <si>
    <t>73001-33-33-011-2018-00504-00</t>
  </si>
  <si>
    <t>Juzgado</t>
  </si>
  <si>
    <t>ONCE ADMINISTRATIVO DEL CIRCUITO DE IBAGUÉ</t>
  </si>
  <si>
    <t>Demandado</t>
  </si>
  <si>
    <t>NACION-MINISTERIO DE DEFENSA-POLICIA NACIONAL, DIACORSA SUCURSAL INSTITUTO DEL CORAZON DE IBAGUE, HOSPITAL SAN RAFAEL DE EL ESPINAL EMPRESA SOCIAL DEL ESTADO E.S.E.</t>
  </si>
  <si>
    <t xml:space="preserve">Demandante </t>
  </si>
  <si>
    <t>YEISON ORLANDO RODRIGUEZ REYES (PADRE DE LA VICTIMA), BERTHA JULIETH MOSQUERA LEAL (MADRE DE LA VICTIMA), LUZ NIDIA LEAL SANCHEZ (ABUELA MATERNA DE LA VICTIMA), JULIO ALFONSO MOSQUERA CARVAJAL (ABUELO MATERNO DE LA VICTIMA), JULIO ALFONSO MOSQUERA LEAL (TIO MATERNO DE LA VICTIMA)</t>
  </si>
  <si>
    <t>Tipo de vinculacion compañía</t>
  </si>
  <si>
    <t>LLAMADA EN GARANTIA</t>
  </si>
  <si>
    <t>Nombre de lesionado o muerto (s)</t>
  </si>
  <si>
    <t xml:space="preserve">YEISON JERONIMO RODRIGUEZ  MOSQUERA </t>
  </si>
  <si>
    <t>Fecha de los hechos</t>
  </si>
  <si>
    <t>30 DE OCTUBRE DE 2016</t>
  </si>
  <si>
    <t>Fecha de solicitud audiencia prejudicial</t>
  </si>
  <si>
    <t>29 DE OCTUBRE DE 2018</t>
  </si>
  <si>
    <t>Fecha de audiencia prejudicial</t>
  </si>
  <si>
    <t>10 DE DICIEMBRE DE 2018</t>
  </si>
  <si>
    <t>AMPARO A AFECTAR</t>
  </si>
  <si>
    <t>R.C PROFESIONAL</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</si>
  <si>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</si>
  <si>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pareja conformada por la señora Bertha Julieth y el señor Yeison Orlando, concibieron un hijo, por lo cual la señora Bertha a principios de 2016 asistió a citas de control siendo atendida por primera vez en la clínica URAMEDICOS en donde mediante ultrasonido se confirmó que la gestación cursaba la semana 8 más 2 días. El 23 de marzo de 2016 inicio control en la dirección de sanidad del comando de policía de Urabá. El día 21 de abril de 2016 asiste al segundo control en el cuan se determina que cursaba la semana 13.2 de embarazo con feto en perfectas condiciones. Los días 24 de mayo y 30 de junio de 2016 se realizaron nuevos controles que se indicaba que todo iba bien. El día 10 de agosto de 2016 en la clínica panamericana es diagnosticada con obesidad y embarazo de alto riesgo. El día 10 de octubre de 2016 se realizó séptimo control en la dirección de sanidad, donde indicaron que las semanas no eran 35 si no 38 cambiando la fecha estimada de parto del 11 de noviembre al 24 de octubre y que supuestamente debía realizarse por cesárea por el tamaño del feto. El día 22 de octubre la señora Bertha asistió a urgencias del hospital san Rafael, donde es hospitalizada y se diagnostica infección urinaria, al día siguiente se inicia medicamento misoprostol intravaginal para inducir el parto natural, alega la parte actora que ese medicamento estaba contraindicado y por la situación de alto riesgo y que lo que debía hacerse era una cesárea, Esa misma tarde realizan monitoria fetal encontrando al feto en buenas condiciones de salud. El menor Yeison Jerónimo nació finalmente el día 24 de octubre de 2016 a las 9:15 am, vía cesárea, con diagnóstico de síndrome de dificultad respiratoria neonatal y aumento de la frecuencia respiratoria, es canalizado y puesto en observación. Ese día a las 11:30 pm es remitido a la clínica AVANTI para ingreso a UCI en donde permanece con catéter de diálisis peritoneal, en estado crítico y fallece el día 30 de octubre de 2016 a la 1:50 am. La parte actora endilga responsabilidad a las demandadas por el desfase en las semanas de gestación posteriormente por el error y la demora en el procedimiento médico de cesárea. Indican además que el fallecimiento del bebe causo una serie de perjuicios morales en razón al dolor que genera la ausencia en los padres y la familia.</t>
  </si>
  <si>
    <t>Valor de las pretensiones totales de la demanda (en pesos no en SMMLV)</t>
  </si>
  <si>
    <t>$ 526.640.000</t>
  </si>
  <si>
    <t>Perjuicios reclamados  (en pesos no en SMMLV)</t>
  </si>
  <si>
    <t>Patrimoniales</t>
  </si>
  <si>
    <t>Lucro Cesante</t>
  </si>
  <si>
    <t>n/a</t>
  </si>
  <si>
    <t>Daño Emergente</t>
  </si>
  <si>
    <t>$ 4.640.000</t>
  </si>
  <si>
    <t>Extrapatrimoniales</t>
  </si>
  <si>
    <t>Perjuicios morales</t>
  </si>
  <si>
    <t>$ 406.000.000</t>
  </si>
  <si>
    <t>Daño a la salud (Bertha Julieth)</t>
  </si>
  <si>
    <t>$ 116.000.000</t>
  </si>
  <si>
    <t>DAÑOS MATERIALES</t>
  </si>
  <si>
    <t>Asegurado</t>
  </si>
  <si>
    <t xml:space="preserve">AVIDANTI S.A.S. </t>
  </si>
  <si>
    <t>Nit Asegurado</t>
  </si>
  <si>
    <t>NIT: 8001854499</t>
  </si>
  <si>
    <t xml:space="preserve">No. Póliza vinculada (las que se necesite solicitar). </t>
  </si>
  <si>
    <t>Póliza nº: 022280491</t>
  </si>
  <si>
    <t>Fecha de asignación</t>
  </si>
  <si>
    <t>24 de noviembre de 2023</t>
  </si>
  <si>
    <t>Fecha de notificación</t>
  </si>
  <si>
    <t>23 de noviembre de 2023</t>
  </si>
  <si>
    <t xml:space="preserve">Fecha de contestacion </t>
  </si>
  <si>
    <t>19 de diciembre de 2023</t>
  </si>
  <si>
    <t>REMISION DE ANTECEDENTES - ABOGADO INTERNO-</t>
  </si>
  <si>
    <t>SINIESTRO - APLICATIVO</t>
  </si>
  <si>
    <t>PÓLIZA</t>
  </si>
  <si>
    <t xml:space="preserve">RC PROFESIONAL </t>
  </si>
  <si>
    <t>VALOR ASEGURADO</t>
  </si>
  <si>
    <t>DEDUCIBLE</t>
  </si>
  <si>
    <t>MODALIDAD</t>
  </si>
  <si>
    <t>CLAIMS MADE</t>
  </si>
  <si>
    <t xml:space="preserve">VIGENCIA </t>
  </si>
  <si>
    <t>01/06/2018-16/06/2019</t>
  </si>
  <si>
    <t xml:space="preserve">SINIESTRO DENTRO DE LA VIGENCIA? </t>
  </si>
  <si>
    <t>SI</t>
  </si>
  <si>
    <t>CARTERA A DÍA</t>
  </si>
  <si>
    <t>COASEGURO</t>
  </si>
  <si>
    <t xml:space="preserve">ASEGURADORAS  </t>
  </si>
  <si>
    <t xml:space="preserve">% DE PARTICIPACION </t>
  </si>
  <si>
    <t>REASEGURO</t>
  </si>
  <si>
    <t>CLASE DE REASEGURO</t>
  </si>
  <si>
    <t>MOTIVO DE LA DEMANDA</t>
  </si>
  <si>
    <t>Pretensiones elevadas- reclamación Compañía</t>
  </si>
  <si>
    <t>OFRECIENTO PREVIO?</t>
  </si>
  <si>
    <t>NO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</si>
  <si>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</si>
  <si>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</si>
  <si>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</si>
  <si>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</si>
  <si>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</si>
  <si>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PÓLIZA22280491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</si>
  <si>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</si>
  <si>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</si>
  <si>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</si>
  <si>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</si>
  <si>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</si>
  <si>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</si>
  <si>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</si>
  <si>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</si>
  <si>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</si>
  <si>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</si>
  <si>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</si>
  <si>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</si>
  <si>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</si>
  <si>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</si>
  <si>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</si>
  <si>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</si>
  <si>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</si>
  <si>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</si>
  <si>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</si>
  <si>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</si>
  <si>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</si>
  <si>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</si>
  <si>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</si>
  <si>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</si>
  <si>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</si>
  <si>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</si>
  <si>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</si>
  <si>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</si>
  <si>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</si>
  <si>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</si>
  <si>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</si>
  <si>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</si>
  <si>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</si>
  <si>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</si>
  <si>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</si>
  <si>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</si>
  <si>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</si>
  <si>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</si>
  <si>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</si>
  <si>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</si>
  <si>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</si>
  <si>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</si>
  <si>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</si>
  <si>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</si>
  <si>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</si>
  <si>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</si>
  <si>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</si>
  <si>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</si>
  <si>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</si>
  <si>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</si>
  <si>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</si>
  <si>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</si>
  <si>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</si>
  <si>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</si>
  <si>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</si>
  <si>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</si>
  <si>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</si>
  <si>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</si>
  <si>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</si>
  <si>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</si>
  <si>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</si>
  <si>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ACEPTADO</t>
  </si>
  <si>
    <t>AUTOMATICO</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</si>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</sst>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personal/jbermudez_gha_com_co/Documents/GHA%20ABOGADO/ASIGNACIONES/245.%20CONTESTACI&#211;N%20ALLIANZ%202018-00504/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B1" zoomScale="115" zoomScaleNormal="115" workbookViewId="0">
      <selection activeCell="A38" sqref="A38"/>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600000000000001">
      <c r="A1" s="48" t="s">
        <v>0</v>
      </c>
      <c r="B1" s="48"/>
      <c r="C1" s="48"/>
    </row>
    <row r="2" spans="1:3">
      <c r="A2" s="5" t="s">
        <v>1</v>
      </c>
      <c r="B2" s="49" t="s">
        <v>2</v>
      </c>
      <c r="C2" s="50"/>
    </row>
    <row r="3" spans="1:3">
      <c r="A3" s="5" t="s">
        <v>3</v>
      </c>
      <c r="B3" s="51" t="s">
        <v>4</v>
      </c>
      <c r="C3" s="52"/>
    </row>
    <row r="4" spans="1:3">
      <c r="A4" s="5" t="s">
        <v>5</v>
      </c>
      <c r="B4" s="51" t="s">
        <v>6</v>
      </c>
      <c r="C4" s="52"/>
    </row>
    <row r="5" spans="1:3" ht="14.45" customHeight="1">
      <c r="A5" s="5" t="s">
        <v>7</v>
      </c>
      <c r="B5" s="51" t="s">
        <v>8</v>
      </c>
      <c r="C5" s="52"/>
    </row>
    <row r="6" spans="1:3">
      <c r="A6" s="5" t="s">
        <v>9</v>
      </c>
      <c r="B6" s="35" t="s">
        <v>10</v>
      </c>
      <c r="C6" s="35"/>
    </row>
    <row r="7" spans="1:3">
      <c r="A7" s="5" t="s">
        <v>11</v>
      </c>
      <c r="B7" s="35" t="s">
        <v>12</v>
      </c>
      <c r="C7" s="35"/>
    </row>
    <row r="8" spans="1:3">
      <c r="A8" s="5" t="s">
        <v>13</v>
      </c>
      <c r="B8" s="45" t="s">
        <v>14</v>
      </c>
      <c r="C8" s="45"/>
    </row>
    <row r="9" spans="1:3">
      <c r="A9" s="5" t="s">
        <v>15</v>
      </c>
      <c r="B9" s="45" t="s">
        <v>16</v>
      </c>
      <c r="C9" s="45"/>
    </row>
    <row r="10" spans="1:3">
      <c r="A10" s="5" t="s">
        <v>17</v>
      </c>
      <c r="B10" s="45" t="s">
        <v>18</v>
      </c>
      <c r="C10" s="45"/>
    </row>
    <row r="11" spans="1:3" ht="23.25" customHeight="1">
      <c r="A11" s="5" t="s">
        <v>19</v>
      </c>
      <c r="B11" s="46" t="s">
        <v>20</v>
      </c>
      <c r="C11" s="47"/>
    </row>
    <row r="12" spans="1:3">
      <c r="A12" s="36" t="s">
        <v>21</v>
      </c>
      <c r="B12" s="35" t="s">
        <v>22</v>
      </c>
      <c r="C12" s="35"/>
    </row>
    <row r="13" spans="1:3" ht="30" customHeight="1">
      <c r="A13" s="36"/>
      <c r="B13" s="35"/>
      <c r="C13" s="35"/>
    </row>
    <row r="14" spans="1:3" ht="73.5" customHeight="1">
      <c r="A14" s="36"/>
      <c r="B14" s="35"/>
      <c r="C14" s="35"/>
    </row>
    <row r="15" spans="1:3" ht="29.1">
      <c r="A15" s="5" t="s">
        <v>23</v>
      </c>
      <c r="B15" s="39" t="s">
        <v>24</v>
      </c>
      <c r="C15" s="40"/>
    </row>
    <row r="16" spans="1:3" ht="33.75" customHeight="1">
      <c r="A16" s="41" t="s">
        <v>25</v>
      </c>
      <c r="B16" s="42" t="s">
        <v>26</v>
      </c>
      <c r="C16" s="42"/>
    </row>
    <row r="17" spans="1:3" ht="33.75" customHeight="1">
      <c r="A17" s="41"/>
      <c r="B17" s="11" t="s">
        <v>27</v>
      </c>
      <c r="C17" s="6" t="s">
        <v>28</v>
      </c>
    </row>
    <row r="18" spans="1:3" ht="33.75" customHeight="1">
      <c r="A18" s="41"/>
      <c r="B18" s="11" t="s">
        <v>29</v>
      </c>
      <c r="C18" s="6" t="s">
        <v>30</v>
      </c>
    </row>
    <row r="19" spans="1:3">
      <c r="A19" s="41"/>
      <c r="B19" s="43" t="s">
        <v>31</v>
      </c>
      <c r="C19" s="44"/>
    </row>
    <row r="20" spans="1:3">
      <c r="A20" s="41"/>
      <c r="B20" s="11" t="s">
        <v>32</v>
      </c>
      <c r="C20" s="6" t="s">
        <v>33</v>
      </c>
    </row>
    <row r="21" spans="1:3">
      <c r="A21" s="41"/>
      <c r="B21" s="11" t="s">
        <v>34</v>
      </c>
      <c r="C21" s="6" t="s">
        <v>35</v>
      </c>
    </row>
    <row r="22" spans="1:3">
      <c r="A22" s="41"/>
      <c r="B22" s="43" t="s">
        <v>36</v>
      </c>
      <c r="C22" s="44"/>
    </row>
    <row r="23" spans="1:3">
      <c r="A23" s="41"/>
      <c r="B23" s="11"/>
      <c r="C23" s="6"/>
    </row>
    <row r="24" spans="1:3">
      <c r="A24" s="5" t="s">
        <v>37</v>
      </c>
      <c r="B24" s="35" t="s">
        <v>38</v>
      </c>
      <c r="C24" s="35"/>
    </row>
    <row r="25" spans="1:3">
      <c r="A25" s="5" t="s">
        <v>39</v>
      </c>
      <c r="B25" s="35" t="s">
        <v>40</v>
      </c>
      <c r="C25" s="35"/>
    </row>
    <row r="26" spans="1:3">
      <c r="A26" s="5" t="s">
        <v>41</v>
      </c>
      <c r="B26" s="35" t="s">
        <v>42</v>
      </c>
      <c r="C26" s="35"/>
    </row>
    <row r="27" spans="1:3">
      <c r="A27" s="5" t="s">
        <v>43</v>
      </c>
      <c r="B27" s="37" t="s">
        <v>44</v>
      </c>
      <c r="C27" s="38"/>
    </row>
    <row r="28" spans="1:3">
      <c r="A28" s="5" t="s">
        <v>45</v>
      </c>
      <c r="B28" s="34" t="s">
        <v>46</v>
      </c>
      <c r="C28" s="34"/>
    </row>
    <row r="29" spans="1:3">
      <c r="A29" s="5" t="s">
        <v>47</v>
      </c>
      <c r="B29" s="35" t="s">
        <v>48</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90" zoomScaleNormal="90" workbookViewId="0">
      <selection activeCell="C32" sqref="C32"/>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600000000000001">
      <c r="A1" s="63" t="s">
        <v>49</v>
      </c>
      <c r="B1" s="63"/>
      <c r="C1" s="63"/>
    </row>
    <row r="2" spans="1:3">
      <c r="A2" s="13" t="s">
        <v>50</v>
      </c>
      <c r="B2" s="37">
        <v>74279408</v>
      </c>
      <c r="C2" s="38"/>
    </row>
    <row r="3" spans="1:3">
      <c r="A3" s="5" t="s">
        <v>1</v>
      </c>
      <c r="B3" s="35" t="str">
        <f>'GENERALES NOTA 322'!B2:C2</f>
        <v>73001-33-33-011-2018-00504-00</v>
      </c>
      <c r="C3" s="35"/>
    </row>
    <row r="4" spans="1:3">
      <c r="A4" s="5" t="s">
        <v>3</v>
      </c>
      <c r="B4" s="35" t="str">
        <f>'GENERALES NOTA 322'!B3:C3</f>
        <v>ONCE ADMINISTRATIVO DEL CIRCUITO DE IBAGUÉ</v>
      </c>
      <c r="C4" s="35"/>
    </row>
    <row r="5" spans="1:3">
      <c r="A5" s="5" t="s">
        <v>5</v>
      </c>
      <c r="B5" s="35" t="str">
        <f>'GENERALES NOTA 322'!B4:C4</f>
        <v>NACION-MINISTERIO DE DEFENSA-POLICIA NACIONAL, DIACORSA SUCURSAL INSTITUTO DEL CORAZON DE IBAGUE, HOSPITAL SAN RAFAEL DE EL ESPINAL EMPRESA SOCIAL DEL ESTADO E.S.E.</v>
      </c>
      <c r="C5" s="35"/>
    </row>
    <row r="6" spans="1:3">
      <c r="A6" s="5" t="s">
        <v>7</v>
      </c>
      <c r="B6" s="35"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35"/>
    </row>
    <row r="7" spans="1:3">
      <c r="A7" s="5" t="s">
        <v>9</v>
      </c>
      <c r="B7" s="35" t="str">
        <f>'GENERALES NOTA 322'!B6:C6</f>
        <v>LLAMADA EN GARANTIA</v>
      </c>
      <c r="C7" s="35"/>
    </row>
    <row r="8" spans="1:3">
      <c r="A8" s="13" t="s">
        <v>51</v>
      </c>
      <c r="B8" s="35">
        <v>22280491</v>
      </c>
      <c r="C8" s="35"/>
    </row>
    <row r="9" spans="1:3">
      <c r="A9" s="13" t="s">
        <v>19</v>
      </c>
      <c r="B9" s="35" t="s">
        <v>52</v>
      </c>
      <c r="C9" s="35"/>
    </row>
    <row r="10" spans="1:3">
      <c r="A10" s="13" t="s">
        <v>53</v>
      </c>
      <c r="B10" s="37">
        <v>4000000000</v>
      </c>
      <c r="C10" s="64"/>
    </row>
    <row r="11" spans="1:3">
      <c r="A11" s="13" t="s">
        <v>54</v>
      </c>
      <c r="B11" s="37">
        <v>7000000</v>
      </c>
      <c r="C11" s="38"/>
    </row>
    <row r="12" spans="1:3">
      <c r="A12" s="13" t="s">
        <v>55</v>
      </c>
      <c r="B12" s="51" t="s">
        <v>56</v>
      </c>
      <c r="C12" s="52"/>
    </row>
    <row r="13" spans="1:3">
      <c r="A13" s="13" t="s">
        <v>57</v>
      </c>
      <c r="B13" s="35" t="s">
        <v>58</v>
      </c>
      <c r="C13" s="35"/>
    </row>
    <row r="14" spans="1:3">
      <c r="A14" s="13" t="s">
        <v>59</v>
      </c>
      <c r="B14" s="35" t="s">
        <v>60</v>
      </c>
      <c r="C14" s="35"/>
    </row>
    <row r="15" spans="1:3">
      <c r="A15" s="13" t="s">
        <v>61</v>
      </c>
      <c r="B15" s="35" t="s">
        <v>60</v>
      </c>
      <c r="C15" s="35"/>
    </row>
    <row r="16" spans="1:3">
      <c r="A16" s="61" t="s">
        <v>62</v>
      </c>
      <c r="B16" s="35"/>
      <c r="C16" s="35"/>
    </row>
    <row r="17" spans="1:3">
      <c r="A17" s="62"/>
      <c r="B17" s="9" t="s">
        <v>63</v>
      </c>
      <c r="C17" s="10" t="s">
        <v>64</v>
      </c>
    </row>
    <row r="18" spans="1:3">
      <c r="A18" s="62"/>
      <c r="B18" s="11"/>
      <c r="C18" s="11"/>
    </row>
    <row r="19" spans="1:3">
      <c r="A19" s="62"/>
      <c r="B19" s="11"/>
      <c r="C19" s="11"/>
    </row>
    <row r="20" spans="1:3">
      <c r="A20" s="62"/>
      <c r="B20" s="11"/>
      <c r="C20" s="11"/>
    </row>
    <row r="21" spans="1:3">
      <c r="A21" s="13" t="s">
        <v>65</v>
      </c>
      <c r="B21" s="35"/>
      <c r="C21" s="35"/>
    </row>
    <row r="22" spans="1:3">
      <c r="A22" s="13" t="s">
        <v>66</v>
      </c>
      <c r="B22" s="51"/>
      <c r="C22" s="52"/>
    </row>
    <row r="23" spans="1:3">
      <c r="A23" s="13" t="s">
        <v>67</v>
      </c>
      <c r="B23" s="35" t="s">
        <v>68</v>
      </c>
      <c r="C23" s="35"/>
    </row>
    <row r="24" spans="1:3">
      <c r="A24" s="13" t="s">
        <v>69</v>
      </c>
      <c r="B24" s="35" t="s">
        <v>70</v>
      </c>
      <c r="C24" s="35"/>
    </row>
    <row r="25" spans="1:3">
      <c r="A25" s="13" t="s">
        <v>71</v>
      </c>
      <c r="B25" s="35"/>
      <c r="C25" s="35"/>
    </row>
    <row r="26" spans="1:3">
      <c r="A26" s="12" t="s">
        <v>72</v>
      </c>
      <c r="B26" s="35"/>
      <c r="C26" s="35"/>
    </row>
    <row r="27" spans="1:3">
      <c r="A27" s="60" t="s">
        <v>73</v>
      </c>
      <c r="B27" s="60"/>
      <c r="C27" s="60"/>
    </row>
    <row r="28" spans="1:3" ht="14.45" customHeight="1">
      <c r="A28" s="55" t="s">
        <v>74</v>
      </c>
      <c r="B28" s="56"/>
      <c r="C28" s="30"/>
    </row>
    <row r="29" spans="1:3" ht="14.45" customHeight="1">
      <c r="A29" s="57" t="s">
        <v>75</v>
      </c>
      <c r="B29" s="58"/>
      <c r="C29" s="30"/>
    </row>
    <row r="30" spans="1:3" ht="14.45" customHeight="1">
      <c r="A30" s="57" t="s">
        <v>76</v>
      </c>
      <c r="B30" s="58"/>
      <c r="C30" s="31"/>
    </row>
    <row r="31" spans="1:3" ht="14.45" customHeight="1">
      <c r="A31" s="57" t="s">
        <v>77</v>
      </c>
      <c r="B31" s="58"/>
      <c r="C31" s="30"/>
    </row>
    <row r="32" spans="1:3">
      <c r="A32" s="57"/>
      <c r="B32" s="58"/>
      <c r="C32" s="30"/>
    </row>
    <row r="33" spans="1:3" ht="14.45" customHeight="1">
      <c r="A33" s="57" t="s">
        <v>78</v>
      </c>
      <c r="B33" s="58"/>
      <c r="C33" s="30"/>
    </row>
    <row r="34" spans="1:3" ht="14.45" customHeight="1">
      <c r="A34" s="57" t="s">
        <v>79</v>
      </c>
      <c r="B34" s="58"/>
      <c r="C34" s="32"/>
    </row>
    <row r="35" spans="1:3">
      <c r="A35" s="55" t="s">
        <v>80</v>
      </c>
      <c r="B35" s="56"/>
      <c r="C35" s="33"/>
    </row>
    <row r="36" spans="1:3">
      <c r="A36" s="59" t="s">
        <v>81</v>
      </c>
      <c r="B36" s="59"/>
      <c r="C36" s="59"/>
    </row>
    <row r="37" spans="1:3">
      <c r="A37" s="53" t="s">
        <v>82</v>
      </c>
      <c r="B37" s="53"/>
      <c r="C37" s="11"/>
    </row>
    <row r="38" spans="1:3">
      <c r="A38" s="53" t="s">
        <v>83</v>
      </c>
      <c r="B38" s="53"/>
      <c r="C38" s="11"/>
    </row>
    <row r="39" spans="1:3">
      <c r="A39" s="53" t="s">
        <v>84</v>
      </c>
      <c r="B39" s="53"/>
      <c r="C39" s="11"/>
    </row>
    <row r="40" spans="1:3">
      <c r="A40" s="53" t="s">
        <v>85</v>
      </c>
      <c r="B40" s="53"/>
      <c r="C40" s="11"/>
    </row>
    <row r="41" spans="1:3">
      <c r="A41" s="53" t="s">
        <v>86</v>
      </c>
      <c r="B41" s="53"/>
      <c r="C41" s="11"/>
    </row>
    <row r="42" spans="1:3">
      <c r="A42" s="53" t="s">
        <v>87</v>
      </c>
      <c r="B42" s="53"/>
      <c r="C42" s="11"/>
    </row>
    <row r="43" spans="1:3">
      <c r="A43" s="53" t="s">
        <v>88</v>
      </c>
      <c r="B43" s="53"/>
      <c r="C43" s="11"/>
    </row>
    <row r="44" spans="1:3">
      <c r="A44" s="53" t="s">
        <v>89</v>
      </c>
      <c r="B44" s="53"/>
      <c r="C44" s="11"/>
    </row>
    <row r="45" spans="1:3">
      <c r="A45" s="53" t="s">
        <v>90</v>
      </c>
      <c r="B45" s="53"/>
      <c r="C45" s="11"/>
    </row>
    <row r="46" spans="1:3">
      <c r="A46" s="53" t="s">
        <v>91</v>
      </c>
      <c r="B46" s="53"/>
      <c r="C46" s="11"/>
    </row>
    <row r="47" spans="1:3">
      <c r="A47" s="53" t="s">
        <v>92</v>
      </c>
      <c r="B47" s="53"/>
      <c r="C47" s="11"/>
    </row>
    <row r="48" spans="1:3">
      <c r="A48" s="53" t="s">
        <v>93</v>
      </c>
      <c r="B48" s="53"/>
      <c r="C48" s="11"/>
    </row>
    <row r="49" spans="1:3">
      <c r="A49" s="53" t="s">
        <v>94</v>
      </c>
      <c r="B49" s="53"/>
      <c r="C49" s="11"/>
    </row>
    <row r="50" spans="1:3">
      <c r="A50" s="53" t="s">
        <v>95</v>
      </c>
      <c r="B50" s="53"/>
      <c r="C50" s="11"/>
    </row>
    <row r="51" spans="1:3">
      <c r="A51" s="53" t="s">
        <v>96</v>
      </c>
      <c r="B51" s="53"/>
      <c r="C51" s="11"/>
    </row>
    <row r="52" spans="1:3">
      <c r="A52" s="53" t="s">
        <v>97</v>
      </c>
      <c r="B52" s="53"/>
      <c r="C52" s="11"/>
    </row>
    <row r="53" spans="1:3">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9" zoomScaleNormal="100" workbookViewId="0">
      <selection activeCell="C22" sqref="C22"/>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c r="A1" s="63" t="s">
        <v>98</v>
      </c>
      <c r="B1" s="63"/>
      <c r="C1" s="63"/>
    </row>
    <row r="2" spans="1:6">
      <c r="A2" s="19" t="s">
        <v>50</v>
      </c>
      <c r="B2" s="69" t="str">
        <f>'[2]AUTOS NOTA 321'!B2:C2</f>
        <v xml:space="preserve">SINIESTRO   LEGIS </v>
      </c>
      <c r="C2" s="70"/>
    </row>
    <row r="3" spans="1:6">
      <c r="A3" s="20" t="s">
        <v>1</v>
      </c>
      <c r="B3" s="71" t="str">
        <f>'GENERALES NOTA 322'!B2:C2</f>
        <v>73001-33-33-011-2018-00504-00</v>
      </c>
      <c r="C3" s="71"/>
    </row>
    <row r="4" spans="1:6">
      <c r="A4" s="20" t="s">
        <v>3</v>
      </c>
      <c r="B4" s="71" t="str">
        <f>'GENERALES NOTA 322'!B3:C3</f>
        <v>ONCE ADMINISTRATIVO DEL CIRCUITO DE IBAGUÉ</v>
      </c>
      <c r="C4" s="71"/>
    </row>
    <row r="5" spans="1:6">
      <c r="A5" s="20" t="s">
        <v>5</v>
      </c>
      <c r="B5" s="71" t="str">
        <f>'GENERALES NOTA 322'!B4:C4</f>
        <v>NACION-MINISTERIO DE DEFENSA-POLICIA NACIONAL, DIACORSA SUCURSAL INSTITUTO DEL CORAZON DE IBAGUE, HOSPITAL SAN RAFAEL DE EL ESPINAL EMPRESA SOCIAL DEL ESTADO E.S.E.</v>
      </c>
      <c r="C5" s="71"/>
    </row>
    <row r="6" spans="1:6" ht="14.45" customHeight="1">
      <c r="A6" s="20" t="s">
        <v>7</v>
      </c>
      <c r="B6" s="71"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71"/>
    </row>
    <row r="7" spans="1:6">
      <c r="A7" s="20" t="s">
        <v>9</v>
      </c>
      <c r="B7" s="71" t="str">
        <f>'GENERALES NOTA 322'!B6:C6</f>
        <v>LLAMADA EN GARANTIA</v>
      </c>
      <c r="C7" s="71"/>
    </row>
    <row r="8" spans="1:6" ht="29.1">
      <c r="A8" s="20" t="s">
        <v>23</v>
      </c>
      <c r="B8" s="65" t="str">
        <f>'GENERALES NOTA 322'!B15:C15</f>
        <v>$ 526.640.000</v>
      </c>
      <c r="C8" s="66"/>
    </row>
    <row r="9" spans="1:6">
      <c r="A9" s="72" t="s">
        <v>25</v>
      </c>
      <c r="B9" s="73" t="s">
        <v>26</v>
      </c>
      <c r="C9" s="74"/>
    </row>
    <row r="10" spans="1:6">
      <c r="A10" s="72"/>
      <c r="B10" s="21" t="s">
        <v>27</v>
      </c>
      <c r="C10" s="18" t="str">
        <f>'GENERALES NOTA 322'!C17</f>
        <v>n/a</v>
      </c>
    </row>
    <row r="11" spans="1:6">
      <c r="A11" s="72"/>
      <c r="B11" s="21" t="s">
        <v>29</v>
      </c>
      <c r="C11" s="18" t="str">
        <f>'GENERALES NOTA 322'!C18</f>
        <v>$ 4.640.000</v>
      </c>
    </row>
    <row r="12" spans="1:6">
      <c r="A12" s="72"/>
      <c r="B12" s="73"/>
      <c r="C12" s="74"/>
    </row>
    <row r="13" spans="1:6">
      <c r="A13" s="72"/>
      <c r="B13" s="21" t="s">
        <v>99</v>
      </c>
      <c r="C13" s="23"/>
    </row>
    <row r="14" spans="1:6">
      <c r="A14" s="72"/>
      <c r="B14" s="21" t="s">
        <v>100</v>
      </c>
      <c r="C14" s="23"/>
      <c r="E14" t="s">
        <v>101</v>
      </c>
      <c r="F14" s="16">
        <v>0.7</v>
      </c>
    </row>
    <row r="15" spans="1:6">
      <c r="A15" s="22" t="s">
        <v>102</v>
      </c>
      <c r="B15" s="69" t="s">
        <v>103</v>
      </c>
      <c r="C15" s="70"/>
    </row>
    <row r="16" spans="1:6" ht="15" customHeight="1">
      <c r="A16" s="20" t="s">
        <v>104</v>
      </c>
      <c r="B16" s="67"/>
      <c r="C16" s="68"/>
    </row>
    <row r="17" spans="1:3" ht="28.5" customHeight="1">
      <c r="A17" s="14" t="s">
        <v>105</v>
      </c>
      <c r="B17" s="77">
        <f>((C19+C20+C22+C23)-C26)*C25*C27</f>
        <v>100000000</v>
      </c>
      <c r="C17" s="77"/>
    </row>
    <row r="18" spans="1:3">
      <c r="A18" s="22" t="s">
        <v>106</v>
      </c>
      <c r="B18" s="75" t="s">
        <v>26</v>
      </c>
      <c r="C18" s="76"/>
    </row>
    <row r="19" spans="1:3">
      <c r="A19" s="83"/>
      <c r="B19" s="21" t="s">
        <v>27</v>
      </c>
      <c r="C19" s="18">
        <v>100000000</v>
      </c>
    </row>
    <row r="20" spans="1:3">
      <c r="A20" s="84"/>
      <c r="B20" s="21" t="s">
        <v>29</v>
      </c>
      <c r="C20" s="18">
        <v>0</v>
      </c>
    </row>
    <row r="21" spans="1:3">
      <c r="A21" s="84"/>
      <c r="B21" s="73" t="s">
        <v>31</v>
      </c>
      <c r="C21" s="74"/>
    </row>
    <row r="22" spans="1:3">
      <c r="A22" s="84"/>
      <c r="B22" s="21" t="s">
        <v>99</v>
      </c>
      <c r="C22" s="18">
        <v>0</v>
      </c>
    </row>
    <row r="23" spans="1:3" ht="29.1">
      <c r="A23" s="84"/>
      <c r="B23" s="21" t="s">
        <v>107</v>
      </c>
      <c r="C23" s="18">
        <v>0</v>
      </c>
    </row>
    <row r="24" spans="1:3">
      <c r="A24" s="84"/>
      <c r="B24" s="73" t="s">
        <v>108</v>
      </c>
      <c r="C24" s="74"/>
    </row>
    <row r="25" spans="1:3">
      <c r="A25" s="24"/>
      <c r="B25" s="21" t="s">
        <v>109</v>
      </c>
      <c r="C25" s="25">
        <v>1</v>
      </c>
    </row>
    <row r="26" spans="1:3">
      <c r="A26" s="26"/>
      <c r="B26" s="21" t="s">
        <v>54</v>
      </c>
      <c r="C26" s="27">
        <v>0</v>
      </c>
    </row>
    <row r="27" spans="1:3">
      <c r="A27" s="26"/>
      <c r="B27" s="21" t="s">
        <v>110</v>
      </c>
      <c r="C27" s="25">
        <v>1</v>
      </c>
    </row>
    <row r="28" spans="1:3">
      <c r="A28" s="17" t="s">
        <v>111</v>
      </c>
      <c r="B28" s="77">
        <f>IFERROR(B17*(VLOOKUP(B15,Hoja2!$G$1:$H$6,2,0)),16666)</f>
        <v>70000000</v>
      </c>
      <c r="C28" s="77"/>
    </row>
    <row r="29" spans="1:3" ht="29.1">
      <c r="A29" s="20" t="s">
        <v>112</v>
      </c>
      <c r="B29" s="78"/>
      <c r="C29" s="79"/>
    </row>
    <row r="30" spans="1:3" ht="29.1">
      <c r="A30" s="20" t="s">
        <v>113</v>
      </c>
      <c r="B30" s="80"/>
      <c r="C30" s="81"/>
    </row>
    <row r="31" spans="1:3" ht="18.600000000000001">
      <c r="A31" s="28" t="s">
        <v>114</v>
      </c>
      <c r="B31" s="28"/>
      <c r="C31" s="28"/>
    </row>
    <row r="32" spans="1:3">
      <c r="A32" s="29" t="s">
        <v>115</v>
      </c>
      <c r="B32" s="82"/>
      <c r="C32" s="82"/>
    </row>
    <row r="33" spans="1:3">
      <c r="A33" s="29" t="s">
        <v>116</v>
      </c>
      <c r="B33" s="82"/>
      <c r="C33" s="82"/>
    </row>
    <row r="34" spans="1:3">
      <c r="A34" s="26"/>
      <c r="B34" s="26"/>
      <c r="C34" s="26"/>
    </row>
    <row r="35" spans="1:3">
      <c r="A35" s="26"/>
      <c r="B35" s="26"/>
      <c r="C35" s="26"/>
    </row>
    <row r="36" spans="1:3">
      <c r="A36" s="26"/>
      <c r="B36" s="26"/>
      <c r="C36" s="26"/>
    </row>
    <row r="37" spans="1:3">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600000000000001">
      <c r="A1" s="63" t="s">
        <v>117</v>
      </c>
      <c r="B1" s="63"/>
      <c r="C1" s="63"/>
    </row>
    <row r="2" spans="1:3" ht="17.100000000000001" customHeight="1">
      <c r="A2" s="13" t="s">
        <v>50</v>
      </c>
      <c r="B2" s="37" t="str">
        <f>'[2]AUTOS NOTA 321'!B2:C2</f>
        <v xml:space="preserve">SINIESTRO   LEGIS </v>
      </c>
      <c r="C2" s="38"/>
    </row>
    <row r="3" spans="1:3" ht="15.95" customHeight="1">
      <c r="A3" s="5" t="s">
        <v>1</v>
      </c>
      <c r="B3" s="35" t="str">
        <f>'GENERALES NOTA 322'!B2:C2</f>
        <v>73001-33-33-011-2018-00504-00</v>
      </c>
      <c r="C3" s="35"/>
    </row>
    <row r="4" spans="1:3">
      <c r="A4" s="5" t="s">
        <v>3</v>
      </c>
      <c r="B4" s="35" t="str">
        <f>'GENERALES NOTA 322'!B3:C3</f>
        <v>ONCE ADMINISTRATIVO DEL CIRCUITO DE IBAGUÉ</v>
      </c>
      <c r="C4" s="35"/>
    </row>
    <row r="5" spans="1:3" ht="29.1" customHeight="1">
      <c r="A5" s="5" t="s">
        <v>5</v>
      </c>
      <c r="B5" s="35" t="str">
        <f>'GENERALES NOTA 322'!B4:C4</f>
        <v>NACION-MINISTERIO DE DEFENSA-POLICIA NACIONAL, DIACORSA SUCURSAL INSTITUTO DEL CORAZON DE IBAGUE, HOSPITAL SAN RAFAEL DE EL ESPINAL EMPRESA SOCIAL DEL ESTADO E.S.E.</v>
      </c>
      <c r="C5" s="35"/>
    </row>
    <row r="6" spans="1:3">
      <c r="A6" s="5" t="s">
        <v>7</v>
      </c>
      <c r="B6" s="35"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35"/>
    </row>
    <row r="7" spans="1:3" ht="43.5" customHeight="1">
      <c r="A7" s="5" t="s">
        <v>9</v>
      </c>
      <c r="B7" s="35" t="str">
        <f>'GENERALES NOTA 322'!B6:C6</f>
        <v>LLAMADA EN GARANTIA</v>
      </c>
      <c r="C7" s="35"/>
    </row>
    <row r="8" spans="1:3">
      <c r="A8" s="5" t="s">
        <v>118</v>
      </c>
      <c r="B8" s="35"/>
      <c r="C8" s="35"/>
    </row>
    <row r="9" spans="1:3">
      <c r="A9" s="15" t="s">
        <v>106</v>
      </c>
      <c r="B9" s="85"/>
      <c r="C9" s="85"/>
    </row>
    <row r="10" spans="1:3">
      <c r="A10" s="15" t="s">
        <v>119</v>
      </c>
      <c r="B10" s="35"/>
      <c r="C10" s="35"/>
    </row>
    <row r="11" spans="1:3" ht="29.1">
      <c r="A11" s="15" t="s">
        <v>120</v>
      </c>
      <c r="B11" s="86"/>
      <c r="C11" s="54"/>
    </row>
    <row r="12" spans="1:3" ht="57.95">
      <c r="A12" s="5" t="s">
        <v>121</v>
      </c>
      <c r="B12" s="35"/>
      <c r="C12" s="35"/>
    </row>
    <row r="13" spans="1:3" ht="57.95">
      <c r="A13" s="5" t="s">
        <v>122</v>
      </c>
      <c r="B13" s="35"/>
      <c r="C13" s="35"/>
    </row>
    <row r="14" spans="1:3">
      <c r="A14" s="5" t="s">
        <v>123</v>
      </c>
      <c r="B14" s="11"/>
      <c r="C14" s="11"/>
    </row>
    <row r="15" spans="1:3">
      <c r="A15" s="15" t="s">
        <v>124</v>
      </c>
      <c r="B15" s="35"/>
      <c r="C15" s="35"/>
    </row>
    <row r="16" spans="1:3">
      <c r="A16" s="11" t="s">
        <v>125</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126</v>
      </c>
    </row>
    <row r="2" spans="1:1">
      <c r="A2" t="s">
        <v>70</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55</v>
      </c>
      <c r="B1" t="s">
        <v>60</v>
      </c>
      <c r="C1" s="8" t="s">
        <v>62</v>
      </c>
      <c r="D1" s="8" t="s">
        <v>66</v>
      </c>
      <c r="E1" s="3" t="s">
        <v>67</v>
      </c>
      <c r="F1" s="2" t="s">
        <v>101</v>
      </c>
      <c r="G1" s="2" t="s">
        <v>103</v>
      </c>
      <c r="H1" s="4">
        <v>0.7</v>
      </c>
      <c r="I1" t="s">
        <v>127</v>
      </c>
      <c r="J1" t="s">
        <v>128</v>
      </c>
      <c r="L1" t="s">
        <v>10</v>
      </c>
    </row>
    <row r="2" spans="1:12">
      <c r="A2" t="s">
        <v>129</v>
      </c>
      <c r="B2" t="s">
        <v>70</v>
      </c>
      <c r="C2" t="s">
        <v>130</v>
      </c>
      <c r="D2" s="2" t="s">
        <v>131</v>
      </c>
      <c r="E2" s="1" t="s">
        <v>132</v>
      </c>
      <c r="F2" s="2" t="s">
        <v>133</v>
      </c>
      <c r="G2" s="2" t="s">
        <v>134</v>
      </c>
      <c r="H2" s="4">
        <v>0.25</v>
      </c>
      <c r="I2" t="s">
        <v>135</v>
      </c>
      <c r="J2" t="s">
        <v>136</v>
      </c>
      <c r="L2" t="s">
        <v>137</v>
      </c>
    </row>
    <row r="3" spans="1:12">
      <c r="A3" t="s">
        <v>56</v>
      </c>
      <c r="C3" t="s">
        <v>138</v>
      </c>
      <c r="D3" s="2" t="s">
        <v>139</v>
      </c>
      <c r="E3" s="1" t="s">
        <v>68</v>
      </c>
      <c r="F3" s="2" t="s">
        <v>140</v>
      </c>
      <c r="G3" s="2" t="s">
        <v>141</v>
      </c>
      <c r="H3" s="4">
        <v>0.55000000000000004</v>
      </c>
      <c r="I3" t="s">
        <v>142</v>
      </c>
      <c r="J3" t="s">
        <v>143</v>
      </c>
    </row>
    <row r="4" spans="1:12">
      <c r="A4" t="s">
        <v>144</v>
      </c>
      <c r="C4" t="s">
        <v>145</v>
      </c>
      <c r="E4" s="1" t="s">
        <v>146</v>
      </c>
      <c r="G4" s="2" t="s">
        <v>147</v>
      </c>
      <c r="H4" s="4">
        <v>0.15</v>
      </c>
      <c r="I4" t="s">
        <v>148</v>
      </c>
      <c r="J4" t="s">
        <v>149</v>
      </c>
    </row>
    <row r="5" spans="1:12">
      <c r="A5" t="s">
        <v>150</v>
      </c>
      <c r="E5" s="1" t="s">
        <v>151</v>
      </c>
      <c r="G5" s="2" t="s">
        <v>152</v>
      </c>
      <c r="H5" s="4">
        <v>0.7</v>
      </c>
      <c r="I5" t="s">
        <v>153</v>
      </c>
      <c r="J5" t="s">
        <v>154</v>
      </c>
    </row>
    <row r="6" spans="1:12">
      <c r="E6" s="1" t="s">
        <v>155</v>
      </c>
      <c r="G6" s="2" t="s">
        <v>156</v>
      </c>
      <c r="H6" s="4">
        <v>0.3</v>
      </c>
      <c r="J6" t="s">
        <v>157</v>
      </c>
    </row>
    <row r="7" spans="1:12">
      <c r="E7" s="1" t="s">
        <v>158</v>
      </c>
      <c r="G7" s="2" t="s">
        <v>133</v>
      </c>
    </row>
    <row r="8" spans="1:12">
      <c r="E8" s="1" t="s">
        <v>159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MARIA ROMERO GARCIA</cp:lastModifiedBy>
  <cp:revision/>
  <dcterms:created xsi:type="dcterms:W3CDTF">2020-12-07T14:41:17Z</dcterms:created>
  <dcterms:modified xsi:type="dcterms:W3CDTF">2023-12-13T16:07:52Z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2023-12-11T16:21:17Z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28cb20eb-b2ae-4905-826c-868e5d81855d</vt:lpwstr>
  </property>
  <property fmtid="{D5CDD505-2E9C-101B-9397-08002B2CF9AE}" pid="29" name="MSIP_Label_863bc15e-e7bf-41c1-bdb3-03882d8a2e2c_ContentBits">
    <vt:lpwstr>1</vt:lpwstr>
  </property>
</Properties>
</file>