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codeName="ThisWorkbook"/>
  <mc:AlternateContent xmlns:mc="http://schemas.openxmlformats.org/markup-compatibility/2006">
    <mc:Choice Requires="x15">
      <x15ac:absPath xmlns:x15ac="http://schemas.microsoft.com/office/spreadsheetml/2010/11/ac" url="https://gha2-my.sharepoint.com/personal/jbermudez_gha_com_co/Documents/GHA ABOGADO/ASIGNACIONES/245. CONTESTACIÓN ALLIANZ 2018-00504/"/>
    </mc:Choice>
  </mc:AlternateContent>
  <xr:revisionPtr revIDLastSave="17" documentId="13_ncr:1_{2ECE873A-2D94-4E2F-A0FB-9959DB871501}" xr6:coauthVersionLast="47" xr6:coauthVersionMax="47" xr10:uidLastSave="{B96490D4-275B-4A79-9CF6-8E61B65557F3}"/>
  <bookViews>
    <workbookView xWindow="-120" yWindow="-120" windowWidth="29040" windowHeight="15720" activeTab="2"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1" i="11" l="1"/>
  <c r="B17" i="11"/>
  <c r="B28" i="11" s="1"/>
  <c r="C10" i="11"/>
  <c r="B7" i="10"/>
  <c r="B7" i="14"/>
  <c r="B6" i="14"/>
  <c r="B5" i="14"/>
  <c r="B4" i="14"/>
  <c r="B3" i="14"/>
  <c r="B2" i="14"/>
  <c r="B4" i="11"/>
  <c r="B5" i="11"/>
  <c r="B6" i="11"/>
  <c r="B7" i="11"/>
  <c r="B3" i="11"/>
  <c r="B2" i="11"/>
  <c r="B8" i="11"/>
  <c r="B4" i="10"/>
  <c r="B5" i="10"/>
  <c r="B6" i="10"/>
  <c r="B3" i="10"/>
</calcChain>
</file>

<file path=xl/sharedStrings.xml><?xml version="1.0" encoding="utf-8"?>
<sst xmlns="http://schemas.openxmlformats.org/spreadsheetml/2006/main" count="207" uniqueCount="163">
  <si>
    <t>Juzgado</t>
  </si>
  <si>
    <t xml:space="preserve">Demandante </t>
  </si>
  <si>
    <t>Nombre de lesionado o muerto (s)</t>
  </si>
  <si>
    <t>Fecha de los hechos</t>
  </si>
  <si>
    <t>Fecha de solicitud audiencia prejudicial</t>
  </si>
  <si>
    <t>Fecha de audiencia prejudicial</t>
  </si>
  <si>
    <t>Asegurado</t>
  </si>
  <si>
    <t>Nit Asegurado</t>
  </si>
  <si>
    <t xml:space="preserve">No. Póliza vinculada (las que se necesite solicitar). </t>
  </si>
  <si>
    <t>Fecha de notificación</t>
  </si>
  <si>
    <t xml:space="preserve">Fecha de contestacion </t>
  </si>
  <si>
    <t>Radicado(23 digitos)</t>
  </si>
  <si>
    <t xml:space="preserve">Situcion Laboral </t>
  </si>
  <si>
    <t>• Prescripción de las acciones derivadas del contrato de seguros.</t>
  </si>
  <si>
    <t xml:space="preserve">% DE PARTICIPACION </t>
  </si>
  <si>
    <t>MOTIVO DE LA DEMANDA</t>
  </si>
  <si>
    <t xml:space="preserve">Nuevos reclamantes </t>
  </si>
  <si>
    <t>Respuesta extemporanea</t>
  </si>
  <si>
    <t xml:space="preserve">Objetado por la Compañía </t>
  </si>
  <si>
    <t>Pretensiones elevadas- reclamación Compañía</t>
  </si>
  <si>
    <t>Ofrecimiento muy bajo-reclamación Compañía</t>
  </si>
  <si>
    <t xml:space="preserve">Vida/RC medica- aviso de siniestro sin tramite </t>
  </si>
  <si>
    <t xml:space="preserve">Sin reclamación previa </t>
  </si>
  <si>
    <t>REASEGURO</t>
  </si>
  <si>
    <t>SINIESTRO - APLICATIVO</t>
  </si>
  <si>
    <t>PÓLIZA</t>
  </si>
  <si>
    <t>AMPARO A AFECTAR</t>
  </si>
  <si>
    <t xml:space="preserve">VIGENCIA </t>
  </si>
  <si>
    <t xml:space="preserve">SINIESTRO DENTRO DE LA VIGENCIA? </t>
  </si>
  <si>
    <t>CARTERA A DÍA</t>
  </si>
  <si>
    <t>COASEGURO</t>
  </si>
  <si>
    <t>SI</t>
  </si>
  <si>
    <t>NO</t>
  </si>
  <si>
    <t>• Aplicación de la limitación de responsabilidad por razón del deducible a cargo del asegurado.</t>
  </si>
  <si>
    <t xml:space="preserve">• La responsabilidad de la aseguradora se encuentra limitada al valor de la suma asegurada.
</t>
  </si>
  <si>
    <t>• La cobertura otorgada por la póliza se circunscribe a los términos de su clausulado.</t>
  </si>
  <si>
    <t>OFRECIENTO VALOR</t>
  </si>
  <si>
    <t xml:space="preserve">ASEGURADORAS  </t>
  </si>
  <si>
    <t>REMISION DE ANTECEDENTES - ABOGADO INTERNO-</t>
  </si>
  <si>
    <t>SOLICITUD DE ANTECEDENTES -ABOGADO EXTERNO-</t>
  </si>
  <si>
    <t>Fecha de asignación</t>
  </si>
  <si>
    <t>INFORME INICIAL-ABOGADO EXTERNO-</t>
  </si>
  <si>
    <t>Clasificación Contingencia</t>
  </si>
  <si>
    <t>Concepto del Abogado sobre la Contingencia:(Se debe indicar las razones por las cuales se considera que el proceso es Eventual Remoto o Probable.)</t>
  </si>
  <si>
    <t>Valor de las pretensiones totales de la demanda (en pesos no en SMMLV)</t>
  </si>
  <si>
    <t>Perjuicios reclamados  (en pesos no en SMMLV)</t>
  </si>
  <si>
    <t>Patrimoniales</t>
  </si>
  <si>
    <t>Lucro Cesante</t>
  </si>
  <si>
    <t>Daño Emergente</t>
  </si>
  <si>
    <t>Extrapatrimoniales</t>
  </si>
  <si>
    <t>Valor Contingencia: ( en pesos). Cuanto vale perder o negociar el caso por un valor que debe estar dentro del valor asegurado( con criterios jurisprudenciales)</t>
  </si>
  <si>
    <t>VALOR CONTINGENCIA</t>
  </si>
  <si>
    <t>Observaciones sobre el valor de la contingencia: (Se debe explicar como se aterrizaron las pretensiones.)</t>
  </si>
  <si>
    <t>Defensa de la Aseguradora: (Enumerar y enunciar las excepciones propuestas demanda y/o llamamiento )</t>
  </si>
  <si>
    <t>INFORME ABOGADO INTERNO</t>
  </si>
  <si>
    <t>REMOTO</t>
  </si>
  <si>
    <t>EVENTUAL</t>
  </si>
  <si>
    <t>PROBABLE</t>
  </si>
  <si>
    <t>MODALIDAD</t>
  </si>
  <si>
    <t>CLASE DE REASEGURO</t>
  </si>
  <si>
    <t>FACULTATIVO</t>
  </si>
  <si>
    <t>AUTOMATICO</t>
  </si>
  <si>
    <t>EXCEPCIONES PROPUESTAS COMPAÑÍA</t>
  </si>
  <si>
    <t>El abogado externo remitio la contestacion  y envio de informe inicial en los terminos establecidos ?</t>
  </si>
  <si>
    <t xml:space="preserve">El abogado propuso las excepciones adecuadas para el respetivo proceso? Recomendaciones </t>
  </si>
  <si>
    <t xml:space="preserve">Caso migrado </t>
  </si>
  <si>
    <t>OCURRENCIA</t>
  </si>
  <si>
    <t>CLAIMS MADE</t>
  </si>
  <si>
    <t>SUNSET</t>
  </si>
  <si>
    <t>DESCUBREMIENTO</t>
  </si>
  <si>
    <t>CEDIDO</t>
  </si>
  <si>
    <t>ACEPTADO</t>
  </si>
  <si>
    <t>PROPIO</t>
  </si>
  <si>
    <t>OFRECIENTO PREVIO?</t>
  </si>
  <si>
    <t xml:space="preserve">INFORME AJUSTADOR </t>
  </si>
  <si>
    <t>VALOR ASEGURADO</t>
  </si>
  <si>
    <t xml:space="preserve">Ocupado-trabajador cuenta ajena </t>
  </si>
  <si>
    <t>Ocupado - Autonomo</t>
  </si>
  <si>
    <t xml:space="preserve">Tareas del hogar </t>
  </si>
  <si>
    <t>Pendiente acceder al mercado laboral -pedir a nino</t>
  </si>
  <si>
    <t>Acompañante motorista</t>
  </si>
  <si>
    <t xml:space="preserve">Ciclista </t>
  </si>
  <si>
    <t>Cliclista vehículo</t>
  </si>
  <si>
    <t xml:space="preserve">Motociclista </t>
  </si>
  <si>
    <t>Ocupante vehículo</t>
  </si>
  <si>
    <t>Pasajero servicio publico</t>
  </si>
  <si>
    <t>OBJECION -Marque con una (x)</t>
  </si>
  <si>
    <t xml:space="preserve">Agravación del estado del riesgo </t>
  </si>
  <si>
    <t>Cobertura agotada</t>
  </si>
  <si>
    <t>Exclusión de la póliza</t>
  </si>
  <si>
    <t xml:space="preserve">Falta de interés asegurable </t>
  </si>
  <si>
    <t xml:space="preserve">Mora en la prima </t>
  </si>
  <si>
    <t>• Exclusiones  de confomidad a la Póliza, especifique cual:</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</si>
  <si>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</si>
  <si>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</si>
  <si>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</si>
  <si>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</si>
  <si>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</si>
  <si>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</si>
  <si>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</si>
  <si>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</si>
  <si>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</si>
  <si>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</si>
  <si>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</si>
  <si>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Otras</t>
  </si>
  <si>
    <t>Reserva propuesta</t>
  </si>
  <si>
    <t>DAÑOS MATERIALES</t>
  </si>
  <si>
    <t>Demandado</t>
  </si>
  <si>
    <t>Tipo de vinculacion compañía</t>
  </si>
  <si>
    <t>DEMANDA DIRECTA</t>
  </si>
  <si>
    <t>Daño moral</t>
  </si>
  <si>
    <t>Daño a la salud</t>
  </si>
  <si>
    <t>Daño a la Salud que podría interpretarse como daño a la vida de relación</t>
  </si>
  <si>
    <t>OTROS</t>
  </si>
  <si>
    <t>DEDUCIBLE</t>
  </si>
  <si>
    <t xml:space="preserve">VISTO BUENO ABOGADO INTERNO </t>
  </si>
  <si>
    <t>VISTO BUENO ABOGADO INTERNO?</t>
  </si>
  <si>
    <t xml:space="preserve">COMENTARIOS </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</si>
  <si>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</si>
  <si>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CONTINGENCIA</t>
  </si>
  <si>
    <t>Reserva CIA</t>
  </si>
  <si>
    <t>Comentarios clasificación y valor contingencia</t>
  </si>
  <si>
    <t xml:space="preserve">Creación de intervinientes </t>
  </si>
  <si>
    <t>Comentarios adicionales</t>
  </si>
  <si>
    <t xml:space="preserve">SI </t>
  </si>
  <si>
    <t>COASEGURO RETENCION ALLIANZ (%)</t>
  </si>
  <si>
    <t>PROBABLE GENERALES</t>
  </si>
  <si>
    <t>EVENTUAL GENERALES</t>
  </si>
  <si>
    <t>PROBABLE RC MEDICA</t>
  </si>
  <si>
    <t>EVENTUAL RC MEDICA</t>
  </si>
  <si>
    <t>PROBABLE AVIACION,SALUD,VIDA</t>
  </si>
  <si>
    <t>EVENTUAL AVIACION,SALUD,VIDA</t>
  </si>
  <si>
    <t>LLAMADA EN GARANTIA</t>
  </si>
  <si>
    <t>CONCURRENCIA</t>
  </si>
  <si>
    <t>73001-33-33-011-2018-00504-00</t>
  </si>
  <si>
    <t>ONCE ADMINISTRATIVO DEL CIRCUITO DE IBAGUÉ</t>
  </si>
  <si>
    <t>NACION-MINISTERIO DE DEFENSA-POLICIA NACIONAL, DIACORSA SUCURSAL INSTITUTO DEL CORAZON DE IBAGUE, HOSPITAL SAN RAFAEL DE EL ESPINAL EMPRESA SOCIAL DEL ESTADO E.S.E.</t>
  </si>
  <si>
    <t>YEISON ORLANDO RODRIGUEZ REYES (PADRE DE LA VICTIMA), BERTHA JULIETH MOSQUERA LEAL (MADRE DE LA VICTIMA), LUZ NIDIA LEAL SANCHEZ (ABUELA MATERNA DE LA VICTIMA), JULIO ALFONSO MOSQUERA CARVAJAL (ABUELO MATERNO DE LA VICTIMA), JULIO ALFONSO MOSQUERA LEAL (TIO MATERNO DE LA VICTIMA)</t>
  </si>
  <si>
    <t xml:space="preserve">YEISON JERONIMO RODRIGUEZ  MOSQUERA </t>
  </si>
  <si>
    <t>29 DE OCTUBRE DE 2018</t>
  </si>
  <si>
    <t>30 DE OCTUBRE DE 2016</t>
  </si>
  <si>
    <t>10 DE DICIEMBRE DE 2018</t>
  </si>
  <si>
    <t>R.C PROFESIONAL</t>
  </si>
  <si>
    <t>$ 526.640.000</t>
  </si>
  <si>
    <t>n/a</t>
  </si>
  <si>
    <t>$ 4.640.000</t>
  </si>
  <si>
    <t>Perjuicios morales</t>
  </si>
  <si>
    <t>$ 406.000.000</t>
  </si>
  <si>
    <t>Daño a la salud (Bertha Julieth)</t>
  </si>
  <si>
    <t>$ 116.000.000</t>
  </si>
  <si>
    <t xml:space="preserve">AVIDANTI S.A.S. </t>
  </si>
  <si>
    <t>NIT: 8001854499</t>
  </si>
  <si>
    <t>Póliza nº: 022280491</t>
  </si>
  <si>
    <t>24 de noviembre de 2023</t>
  </si>
  <si>
    <t>23 de noviembre de 2023</t>
  </si>
  <si>
    <t>19 de diciembre de 2023</t>
  </si>
  <si>
    <t>Según los hechos de la demanda pareja conformada por la señora Bertha Julieth y el señor Yeison Orlando, concibieron un hijo, por lo cual la señora Bertha a principios de 2016 asistió a citas de control siendo atendida por primera vez en la clínica URAMEDICOS en donde mediante ultrasonido se confirmó que la gestación cursaba la semana 8 más 2 días. El 23 de marzo de 2016 inicio control en la dirección de sanidad del comando de policía de Urabá. El día 21 de abril de 2016 asiste al segundo control en el cuan se determina que cursaba la semana 13.2 de embarazo con feto en perfectas condiciones. Los días 24 de mayo y 30 de junio de 2016 se realizaron nuevos controles que se indicaba que todo iba bien. El día 10 de agosto de 2016 en la clínica panamericana es diagnosticada con obesidad y embarazo de alto riesgo. El día 10 de octubre de 2016 se realizó séptimo control en la dirección de sanidad, donde indicaron que las semanas no eran 35 si no 38 cambiando la fecha estimada de parto del 11 de noviembre al 24 de octubre y que supuestamente debía realizarse por cesárea por el tamaño del feto. El día 22 de octubre la señora Bertha asistió a urgencias del hospital san Rafael, donde es hospitalizada y se diagnostica infección urinaria, al día siguiente se inicia medicamento misoprostol intravaginal para inducir el parto natural, alega la parte actora que ese medicamento estaba contraindicado y por la situación de alto riesgo y que lo que debía hacerse era una cesárea, Esa misma tarde realizan monitoria fetal encontrando al feto en buenas condiciones de salud. El menor Yeison Jerónimo nació finalmente el día 24 de octubre de 2016 a las 9:15 am, vía cesárea, con diagnóstico de síndrome de dificultad respiratoria neonatal y aumento de la frecuencia respiratoria, es canalizado y puesto en observación. Ese día a las 11:30 pm es remitido a la clínica AVANTI para ingreso a UCI en donde permanece con catéter de diálisis peritoneal, en estado crítico y fallece el día 30 de octubre de 2016 a la 1:50 am. La parte actora endilga responsabilidad a las demandadas por el desfase en las semanas de gestación posteriormente por el error y la demora en el procedimiento médico de cesárea. Indican además que el fallecimiento del bebe causo una serie de perjuicios morales en razón al dolor que genera la ausencia en los padres y la familia.</t>
  </si>
  <si>
    <t xml:space="preserve">RC PROFESIONAL </t>
  </si>
  <si>
    <t>01/06/2018-16/06/2019</t>
  </si>
  <si>
    <t xml:space="preserve">• Disminución de la suma asegurada por pago de indemnizaciones con cargo a la PÓLIZA22280491
</t>
  </si>
  <si>
    <t>Liquidación objetivada de las pretensiones: Como liquidación objetiva de perjuicios se tiene la suma de $ 306.240.000, valor al que se llegó de la siguiente manera:
Daño emergente: No se reconoce por cuanto, no se logró acreditar la responsabilidad de las demandad, en especial de la clínica asegurada, además no acreditados los gastos fúnebres en que supuestamente incurrieron los demandantes, pues no se allegó ninguna factura, contrato de servicios, comprobante de transferencia bancaria o similares, de los que se pueda establecer la supuesta cuantía de las erogaciones, quien efectivamente las pagó y cuál fue el concepto del pago, por lo que no se evidencia nexo de causalidad entre el prejuicio económico solicitado y el daño que se pretende sea indemnizado.
Daño moral: Pese a no estar acreditada la responsabilidad de las demandadas especialmente de la Clínica Avidanti Ibagué y a pesar que la parte actora solicita una indemnización que supera los baremos establecidos, en el hipotético evento de una condena, el despacho podría reconocer por perjuicios morales la suma total de $ 348.000.000, únicamente respecto de los demandes beneficiarios de la presunción que estableció la jurisprudencia del Consejo de Estado, pues el señor Julio Alfonso Mosquera Leal (tío) no acreditó su cercanía afectiva y lazos con el causante. Se reconocería para Yeison Orlando Rodríguez Reyes (padre) la suma de 100 SMMLV ($ 116.000.000), para la señora Bertha Julieth Mosquera Leal (madre) la suma 100 SMMLV ($ 116.000.000), para Luz Nidia Leal Sánchez (abuela materna) la suma de 50 SMMLV ($ 58.000.000) y para Julio Alfonso Mosquera Carvajal (abuelo materno) la suma de 50 SMMLV ($ 58.000.000). 
Daño a la salud: No es procedente su reconocimiento y por tanto no se liquida, ya que en este evento se discute el fallecimiento de un recién nacido, pues debe recordarse que de conformidad con la jurisprudencia del Consejo de Estado en sentencia del 28 de agosto de 2014, la prosperidad de este perjuicio solo radica en cabeza de la víctima directa en el evento una lesión corporal, condición que a todas luces no se cumple.
Deducible: En la Póliza de Seguro de Responsabilidad Civil Profesional Clínicas y Hospitales No. 022280491, se pactó un deducible del 12% mínimo $7.000.000. 	
Valor de la contingencia: Al valor de la contingencia ($ 348.000.000) se le resta el valor del deducible para perjuicios que en este caso es de 12% mínimo COP $ 7.000.000. En vista que sacar el 12% al valor de la contingencia arroja un resultado que es superior al mínimo pactado, se descuentan ($ 41.760.000), por lo tanto, arroja como resultado una contingencia de $ 306.240.000.</t>
  </si>
  <si>
    <t>Se califica la contingencia como REMOTA. Si bien la póliza de Póliza de Seguro de Responsabilidad Civil Profesional Clínicas y Hospitales No. 022280491, presta cobertura material y cobertura temporal, la parte actora no se demostró la responsabilidad de las demandadas, pero en especial de la asegurada Clínica Avidanti de Ibagué por el fallecimiento del menor Hijo de Bertha Julieth Mosquera Leal.
Frente a la cobertura temporal, debe señalarse que la modalidad pactada en el contrato de seguros fue claims made, la cual se amparan las indemnizaciones por las reclamaciones escritas presentadas por los terceros afectados y por primera vez al asegurado o a la aseguradora durante la vigencia de la póliza, siempre y cuando se trate de hechos ocurridos durante la misma vigencia o dentro de las vigencias anteriores contadas a partir de ABRIL 14 DE 2006 y por los cuales el asegurado sea civilmente responsable. En este sentido, los hechos, es decir, el fallecimiento menor ocurrió el 30 de octubre de 2016 esto es dentro de la vigencia del periodo de retroactividad y la reclamación realizada por los demandantes al asegurado se presentó dentro de la vigencia de la póliza en comento, a través de la citación a conciliación prejudicial que fue presentada el 29 de octubre de 2018. Aunado a ello, presta cobertura material en tanto ampara la responsabilidad civil profesional de la Clínica que es lo que se discute en el proceso.
Por otro lado, frente a la responsabilidad del asegurado debe decirse que no está acreditada, con su demanda, la parte actora reprocha esencialmente 2 situaciones: 1.) por el desfase en la determinación de las semanas de gestión durante los controles prenatales y 2.) por la demora en la realización de la cesárea. Situaciones que se reitera ocurrieron en una institución diferente a Avidanti S.A.S. – Clínica Avidanti Ibagué, con anterioridad a la prestación de los servicios médicos por parte de la asegurada. Además, por que en la demanda no se realiza ningún reproche en la atención que esta última dispenso, en todo caso encontrándose probado con la historia clínica, que se brindo la atención oportuna, perita y diligente que se requería. Todo lo anterior, sin perjuicio del carácter contingente del proceso.</t>
  </si>
  <si>
    <t>EXCEPCIONES PREVIAS FRENTE A LA DEMANDA
1.	FALTA DE LEGITIMACIÓN MATERIAL EN LA CAUSA POR PASIVA DE AVIDANTI S.A.S. – CLÍNICA AVIDANTI IBAGUÉ.
EXCEPCIONES DE FONDO FRENTE A LA DEMANDA
1.	AUSENCIA DEL NEXO DE CAUSALIDAD EL DAÑO ALEGADO POR LA PARTE ACTORA Y EL ACTUAR DE AVIDANTI S.A.S. – CLÍNICA AVIDANTI IBAGUÉ, ENTIDAD QUE LLAMÓ EN GARANTIA A MI REPRESENTADA.
2.	INEXISTENCIA DE FALLA EN EL SERVICIO, POR LO TANTO, HAY INEXISTENCIA DE RESPONSABILIDAD ADMINISTRATIVA ATRIBUIBLE A AVIDANTI S.A.S. – CLÍNICA AVIDANTI IBAGUÉ.
3.	LA OBLIGACIÓN DE LOS MÉDICOS ES DE MEDIOS.
4.	IMPROCEDENCIA DEL RECONOCIMIENTO DE PERJUICIOS MORALES - EXCESIVA CUANTIFICACIÓN QUE DESCONOCE LOS LÍMITES JURISPRUDENCALES.
5.	IMPROCEDENCIA DEL RECONOCIMIENTO DEL DAÑO EMERGENTE
6.	IMPROCEDENCIA DEL RECONOCIMIENTO DEL DAÑO A LA SALUD.
7.	EXCEPCIONES PLANTEADAS POR QUIEN FORMULÓ EL LLAMAMIENTO EN GARANTÍA A MÍ REPRESENTADA.
8.	GENÉRICA O INNOMINADA
EXCEPCIONES FRENTE AL LLAMAMIENTO EN GARANTÍA
1.	INEXIGIBILIDAD DE LA OBLIGACIÓN INDEMNIZATORIA A CARGO DE ALLIANZ SEGUROS S.A POR LA NO REALIZACIÓN DEL RIESGO ASEGURADO EN LA PÓLIZA DE SEGURO DE RESPONSABILIDAD CIVIL PROFESIONAL CLÍNICAS Y HOSPITALES NO. 022280491 / 0. 
2.	RIESGOS EXPRESAMENTE EXCLUIDOS EN PÓLIZA DE SEGURO DE RESPONSABILIDAD CIVIL PROFESIONAL CLÍNICAS Y HOSPITALES NO. 022280491 / 0.
3.	CARÁCTER MERAMENTE INDEMNIZATORIO DE LOS CONTRATOS DE SEGUROS.
4.	LÍMITE DEL VALOR ASEGURADO.  
5.	DEDUCIBLE PACTADO EN LA PÓLIZA DE SEGURO DE RESPONSABILIDAD CIVIL PROFESIONAL CLÍNICAS Y HOSPITALES NO. 022280491.
6.	DISPONIBILIDAD DEL VALOR ASEGURADO.
7.	AUSENCIA DE SOLIDARIDAD ENTRE ALLIANZ SEGUROS S.A., Y AVIDANTI S.A.S. – CLÍNICA AVIDANTI IBAGUÉ.
8.	PAGO POR REEMBOLSO
9.	GENERICA INNOMINADA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</si>
</sst>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quot;$&quot;\ * #,##0_-;\-&quot;$&quot;\ * #,##0_-;_-&quot;$&quot;\ * &quot;-&quot;_-;_-@_-"/>
  </numFmts>
  <fonts count="7"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s>
  <fills count="8">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87">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164"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9" fontId="0" fillId="0" borderId="0" xfId="2" applyFont="1"/>
    <xf numFmtId="0" fontId="5" fillId="2" borderId="8" xfId="0" applyFont="1" applyFill="1" applyBorder="1" applyAlignment="1">
      <alignment horizontal="justify" vertical="top"/>
    </xf>
    <xf numFmtId="164"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164"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164"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14" fontId="0" fillId="0" borderId="1" xfId="0" applyNumberFormat="1" applyBorder="1" applyAlignment="1">
      <alignment horizontal="justify" vertical="top"/>
    </xf>
    <xf numFmtId="0" fontId="0" fillId="0" borderId="1" xfId="0" applyBorder="1" applyAlignment="1">
      <alignment horizontal="justify" vertical="top"/>
    </xf>
    <xf numFmtId="0" fontId="2" fillId="0" borderId="1" xfId="0" applyFont="1" applyBorder="1" applyAlignment="1">
      <alignment horizontal="justify" vertical="top" wrapText="1"/>
    </xf>
    <xf numFmtId="0" fontId="0" fillId="0" borderId="2" xfId="0" applyBorder="1" applyAlignment="1">
      <alignment horizontal="center" vertical="top"/>
    </xf>
    <xf numFmtId="0" fontId="0" fillId="0" borderId="3" xfId="0" applyBorder="1" applyAlignment="1">
      <alignment horizontal="center" vertical="top"/>
    </xf>
    <xf numFmtId="164" fontId="0" fillId="5" borderId="2" xfId="1" applyFont="1" applyFill="1" applyBorder="1" applyAlignment="1">
      <alignment horizontal="justify" vertical="top"/>
    </xf>
    <xf numFmtId="164" fontId="0" fillId="5" borderId="3" xfId="1" applyFont="1" applyFill="1" applyBorder="1" applyAlignment="1">
      <alignment horizontal="justify" vertical="top"/>
    </xf>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0" fillId="0" borderId="1" xfId="0" applyBorder="1" applyAlignment="1">
      <alignment horizontal="left" vertical="top"/>
    </xf>
    <xf numFmtId="0" fontId="0" fillId="0" borderId="1" xfId="0" applyBorder="1" applyAlignment="1">
      <alignment horizontal="center"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4" fillId="2" borderId="4" xfId="0" applyFont="1" applyFill="1" applyBorder="1" applyAlignment="1">
      <alignment horizontal="center" vertical="top"/>
    </xf>
    <xf numFmtId="0" fontId="4" fillId="6" borderId="4" xfId="0" applyFont="1" applyFill="1" applyBorder="1" applyAlignment="1">
      <alignment horizontal="justify"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3" fillId="2" borderId="4" xfId="0" applyFont="1" applyFill="1" applyBorder="1" applyAlignment="1">
      <alignment horizontal="center" vertical="top"/>
    </xf>
    <xf numFmtId="0" fontId="0" fillId="0" borderId="11" xfId="0" applyBorder="1" applyAlignment="1">
      <alignment horizontal="center" vertical="top"/>
    </xf>
    <xf numFmtId="164" fontId="0" fillId="5" borderId="2" xfId="1" applyFont="1" applyFill="1" applyBorder="1" applyAlignment="1" applyProtection="1">
      <alignment horizontal="justify" vertical="top"/>
      <protection locked="0"/>
    </xf>
    <xf numFmtId="164"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164" fontId="0" fillId="5" borderId="0" xfId="1" applyFont="1" applyFill="1" applyBorder="1" applyAlignment="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164" fontId="0" fillId="5" borderId="1" xfId="1" applyFont="1" applyFill="1" applyBorder="1" applyAlignment="1">
      <alignment horizontal="justify" vertical="top"/>
    </xf>
    <xf numFmtId="0" fontId="0" fillId="0" borderId="1" xfId="0" applyBorder="1" applyAlignment="1">
      <alignment horizontal="center" vertical="top" wrapText="1"/>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row r="3">
          <cell r="S3" t="str">
            <v>En contra</v>
          </cell>
        </row>
        <row r="4">
          <cell r="S4" t="str">
            <v>A Favor</v>
          </cell>
        </row>
      </sheetData>
      <sheetData sheetId="1">
        <row r="3">
          <cell r="A3" t="str">
            <v>Remota</v>
          </cell>
        </row>
        <row r="4">
          <cell r="A4" t="str">
            <v>Eventual</v>
          </cell>
        </row>
        <row r="5">
          <cell r="A5" t="str">
            <v>Probable</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topLeftCell="B1" zoomScale="115" zoomScaleNormal="115" workbookViewId="0">
      <selection activeCell="A38" sqref="A38"/>
    </sheetView>
  </sheetViews>
  <sheetFormatPr baseColWidth="10" defaultColWidth="0" defaultRowHeight="15" x14ac:dyDescent="0.2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x14ac:dyDescent="0.25">
      <c r="A1" s="48" t="s">
        <v>39</v>
      </c>
      <c r="B1" s="48"/>
      <c r="C1" s="48"/>
    </row>
    <row r="2" spans="1:3" x14ac:dyDescent="0.25">
      <c r="A2" s="5" t="s">
        <v>11</v>
      </c>
      <c r="B2" s="49" t="s">
        <v>134</v>
      </c>
      <c r="C2" s="50"/>
    </row>
    <row r="3" spans="1:3" x14ac:dyDescent="0.25">
      <c r="A3" s="5" t="s">
        <v>0</v>
      </c>
      <c r="B3" s="51" t="s">
        <v>135</v>
      </c>
      <c r="C3" s="52"/>
    </row>
    <row r="4" spans="1:3" x14ac:dyDescent="0.25">
      <c r="A4" s="5" t="s">
        <v>107</v>
      </c>
      <c r="B4" s="51" t="s">
        <v>136</v>
      </c>
      <c r="C4" s="52"/>
    </row>
    <row r="5" spans="1:3" ht="14.45" customHeight="1" x14ac:dyDescent="0.25">
      <c r="A5" s="5" t="s">
        <v>1</v>
      </c>
      <c r="B5" s="51" t="s">
        <v>137</v>
      </c>
      <c r="C5" s="52"/>
    </row>
    <row r="6" spans="1:3" x14ac:dyDescent="0.25">
      <c r="A6" s="5" t="s">
        <v>108</v>
      </c>
      <c r="B6" s="35" t="s">
        <v>132</v>
      </c>
      <c r="C6" s="35"/>
    </row>
    <row r="7" spans="1:3" x14ac:dyDescent="0.25">
      <c r="A7" s="5" t="s">
        <v>2</v>
      </c>
      <c r="B7" s="35" t="s">
        <v>138</v>
      </c>
      <c r="C7" s="35"/>
    </row>
    <row r="8" spans="1:3" x14ac:dyDescent="0.25">
      <c r="A8" s="5" t="s">
        <v>3</v>
      </c>
      <c r="B8" s="45" t="s">
        <v>140</v>
      </c>
      <c r="C8" s="45"/>
    </row>
    <row r="9" spans="1:3" x14ac:dyDescent="0.25">
      <c r="A9" s="5" t="s">
        <v>4</v>
      </c>
      <c r="B9" s="45" t="s">
        <v>139</v>
      </c>
      <c r="C9" s="45"/>
    </row>
    <row r="10" spans="1:3" x14ac:dyDescent="0.25">
      <c r="A10" s="5" t="s">
        <v>5</v>
      </c>
      <c r="B10" s="45" t="s">
        <v>141</v>
      </c>
      <c r="C10" s="45"/>
    </row>
    <row r="11" spans="1:3" ht="23.25" customHeight="1" x14ac:dyDescent="0.25">
      <c r="A11" s="5" t="s">
        <v>26</v>
      </c>
      <c r="B11" s="46" t="s">
        <v>142</v>
      </c>
      <c r="C11" s="47"/>
    </row>
    <row r="12" spans="1:3" x14ac:dyDescent="0.25">
      <c r="A12" s="36" t="s">
        <v>118</v>
      </c>
      <c r="B12" s="35" t="s">
        <v>156</v>
      </c>
      <c r="C12" s="35"/>
    </row>
    <row r="13" spans="1:3" ht="30" customHeight="1" x14ac:dyDescent="0.25">
      <c r="A13" s="36"/>
      <c r="B13" s="35"/>
      <c r="C13" s="35"/>
    </row>
    <row r="14" spans="1:3" ht="73.5" customHeight="1" x14ac:dyDescent="0.25">
      <c r="A14" s="36"/>
      <c r="B14" s="35"/>
      <c r="C14" s="35"/>
    </row>
    <row r="15" spans="1:3" ht="30" x14ac:dyDescent="0.25">
      <c r="A15" s="5" t="s">
        <v>44</v>
      </c>
      <c r="B15" s="39" t="s">
        <v>143</v>
      </c>
      <c r="C15" s="40"/>
    </row>
    <row r="16" spans="1:3" ht="33.75" customHeight="1" x14ac:dyDescent="0.25">
      <c r="A16" s="41" t="s">
        <v>45</v>
      </c>
      <c r="B16" s="42" t="s">
        <v>46</v>
      </c>
      <c r="C16" s="42"/>
    </row>
    <row r="17" spans="1:3" ht="33.75" customHeight="1" x14ac:dyDescent="0.25">
      <c r="A17" s="41"/>
      <c r="B17" s="11" t="s">
        <v>47</v>
      </c>
      <c r="C17" s="6" t="s">
        <v>144</v>
      </c>
    </row>
    <row r="18" spans="1:3" ht="33.75" customHeight="1" x14ac:dyDescent="0.25">
      <c r="A18" s="41"/>
      <c r="B18" s="11" t="s">
        <v>48</v>
      </c>
      <c r="C18" s="6" t="s">
        <v>145</v>
      </c>
    </row>
    <row r="19" spans="1:3" x14ac:dyDescent="0.25">
      <c r="A19" s="41"/>
      <c r="B19" s="43" t="s">
        <v>49</v>
      </c>
      <c r="C19" s="44"/>
    </row>
    <row r="20" spans="1:3" x14ac:dyDescent="0.25">
      <c r="A20" s="41"/>
      <c r="B20" s="11" t="s">
        <v>146</v>
      </c>
      <c r="C20" s="6" t="s">
        <v>147</v>
      </c>
    </row>
    <row r="21" spans="1:3" x14ac:dyDescent="0.25">
      <c r="A21" s="41"/>
      <c r="B21" s="11" t="s">
        <v>148</v>
      </c>
      <c r="C21" s="6" t="s">
        <v>149</v>
      </c>
    </row>
    <row r="22" spans="1:3" x14ac:dyDescent="0.25">
      <c r="A22" s="41"/>
      <c r="B22" s="43" t="s">
        <v>106</v>
      </c>
      <c r="C22" s="44"/>
    </row>
    <row r="23" spans="1:3" x14ac:dyDescent="0.25">
      <c r="A23" s="41"/>
      <c r="B23" s="11"/>
      <c r="C23" s="6"/>
    </row>
    <row r="24" spans="1:3" x14ac:dyDescent="0.25">
      <c r="A24" s="5" t="s">
        <v>6</v>
      </c>
      <c r="B24" s="35" t="s">
        <v>150</v>
      </c>
      <c r="C24" s="35"/>
    </row>
    <row r="25" spans="1:3" x14ac:dyDescent="0.25">
      <c r="A25" s="5" t="s">
        <v>7</v>
      </c>
      <c r="B25" s="35" t="s">
        <v>151</v>
      </c>
      <c r="C25" s="35"/>
    </row>
    <row r="26" spans="1:3" x14ac:dyDescent="0.25">
      <c r="A26" s="5" t="s">
        <v>8</v>
      </c>
      <c r="B26" s="35" t="s">
        <v>152</v>
      </c>
      <c r="C26" s="35"/>
    </row>
    <row r="27" spans="1:3" x14ac:dyDescent="0.25">
      <c r="A27" s="5" t="s">
        <v>40</v>
      </c>
      <c r="B27" s="37" t="s">
        <v>153</v>
      </c>
      <c r="C27" s="38"/>
    </row>
    <row r="28" spans="1:3" x14ac:dyDescent="0.25">
      <c r="A28" s="5" t="s">
        <v>9</v>
      </c>
      <c r="B28" s="34" t="s">
        <v>154</v>
      </c>
      <c r="C28" s="34"/>
    </row>
    <row r="29" spans="1:3" x14ac:dyDescent="0.25">
      <c r="A29" s="5" t="s">
        <v>10</v>
      </c>
      <c r="B29" s="35" t="s">
        <v>155</v>
      </c>
      <c r="C29" s="35"/>
    </row>
  </sheetData>
  <mergeCells count="24">
    <mergeCell ref="B8:C8"/>
    <mergeCell ref="B9:C9"/>
    <mergeCell ref="B10:C10"/>
    <mergeCell ref="B11:C11"/>
    <mergeCell ref="A1:C1"/>
    <mergeCell ref="B7:C7"/>
    <mergeCell ref="B2:C2"/>
    <mergeCell ref="B3:C3"/>
    <mergeCell ref="B4:C4"/>
    <mergeCell ref="B5:C5"/>
    <mergeCell ref="B6:C6"/>
    <mergeCell ref="B28:C28"/>
    <mergeCell ref="B29:C29"/>
    <mergeCell ref="A12:A14"/>
    <mergeCell ref="B12:C14"/>
    <mergeCell ref="B24:C24"/>
    <mergeCell ref="B25:C25"/>
    <mergeCell ref="B26:C26"/>
    <mergeCell ref="B27:C27"/>
    <mergeCell ref="B15:C15"/>
    <mergeCell ref="A16:A23"/>
    <mergeCell ref="B16:C16"/>
    <mergeCell ref="B19:C19"/>
    <mergeCell ref="B22:C22"/>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90" zoomScaleNormal="90" workbookViewId="0">
      <selection activeCell="C32" sqref="C32"/>
    </sheetView>
  </sheetViews>
  <sheetFormatPr baseColWidth="10" defaultColWidth="0" defaultRowHeight="15" x14ac:dyDescent="0.25"/>
  <cols>
    <col min="1" max="1" width="44.42578125" customWidth="1"/>
    <col min="2" max="2" width="25.85546875" customWidth="1"/>
    <col min="3" max="3" width="100.7109375" customWidth="1"/>
    <col min="4" max="16384" width="11.42578125" hidden="1"/>
  </cols>
  <sheetData>
    <row r="1" spans="1:3" ht="18.75" x14ac:dyDescent="0.25">
      <c r="A1" s="63" t="s">
        <v>38</v>
      </c>
      <c r="B1" s="63"/>
      <c r="C1" s="63"/>
    </row>
    <row r="2" spans="1:3" x14ac:dyDescent="0.25">
      <c r="A2" s="13" t="s">
        <v>24</v>
      </c>
      <c r="B2" s="37">
        <v>74279408</v>
      </c>
      <c r="C2" s="38"/>
    </row>
    <row r="3" spans="1:3" x14ac:dyDescent="0.25">
      <c r="A3" s="5" t="s">
        <v>11</v>
      </c>
      <c r="B3" s="35" t="str">
        <f>'GENERALES NOTA 322'!B2:C2</f>
        <v>73001-33-33-011-2018-00504-00</v>
      </c>
      <c r="C3" s="35"/>
    </row>
    <row r="4" spans="1:3" x14ac:dyDescent="0.25">
      <c r="A4" s="5" t="s">
        <v>0</v>
      </c>
      <c r="B4" s="35" t="str">
        <f>'GENERALES NOTA 322'!B3:C3</f>
        <v>ONCE ADMINISTRATIVO DEL CIRCUITO DE IBAGUÉ</v>
      </c>
      <c r="C4" s="35"/>
    </row>
    <row r="5" spans="1:3" x14ac:dyDescent="0.25">
      <c r="A5" s="5" t="s">
        <v>107</v>
      </c>
      <c r="B5" s="35" t="str">
        <f>'GENERALES NOTA 322'!B4:C4</f>
        <v>NACION-MINISTERIO DE DEFENSA-POLICIA NACIONAL, DIACORSA SUCURSAL INSTITUTO DEL CORAZON DE IBAGUE, HOSPITAL SAN RAFAEL DE EL ESPINAL EMPRESA SOCIAL DEL ESTADO E.S.E.</v>
      </c>
      <c r="C5" s="35"/>
    </row>
    <row r="6" spans="1:3" x14ac:dyDescent="0.25">
      <c r="A6" s="5" t="s">
        <v>1</v>
      </c>
      <c r="B6" s="35" t="str">
        <f>'GENERALES NOTA 322'!B5:C5</f>
        <v>YEISON ORLANDO RODRIGUEZ REYES (PADRE DE LA VICTIMA), BERTHA JULIETH MOSQUERA LEAL (MADRE DE LA VICTIMA), LUZ NIDIA LEAL SANCHEZ (ABUELA MATERNA DE LA VICTIMA), JULIO ALFONSO MOSQUERA CARVAJAL (ABUELO MATERNO DE LA VICTIMA), JULIO ALFONSO MOSQUERA LEAL (TIO MATERNO DE LA VICTIMA)</v>
      </c>
      <c r="C6" s="35"/>
    </row>
    <row r="7" spans="1:3" x14ac:dyDescent="0.25">
      <c r="A7" s="5" t="s">
        <v>108</v>
      </c>
      <c r="B7" s="35" t="str">
        <f>'GENERALES NOTA 322'!B6:C6</f>
        <v>LLAMADA EN GARANTIA</v>
      </c>
      <c r="C7" s="35"/>
    </row>
    <row r="8" spans="1:3" x14ac:dyDescent="0.25">
      <c r="A8" s="13" t="s">
        <v>25</v>
      </c>
      <c r="B8" s="35">
        <v>22280491</v>
      </c>
      <c r="C8" s="35"/>
    </row>
    <row r="9" spans="1:3" x14ac:dyDescent="0.25">
      <c r="A9" s="13" t="s">
        <v>26</v>
      </c>
      <c r="B9" s="35" t="s">
        <v>157</v>
      </c>
      <c r="C9" s="35"/>
    </row>
    <row r="10" spans="1:3" x14ac:dyDescent="0.25">
      <c r="A10" s="13" t="s">
        <v>75</v>
      </c>
      <c r="B10" s="37">
        <v>4000000000</v>
      </c>
      <c r="C10" s="64"/>
    </row>
    <row r="11" spans="1:3" x14ac:dyDescent="0.25">
      <c r="A11" s="13" t="s">
        <v>114</v>
      </c>
      <c r="B11" s="37">
        <v>7000000</v>
      </c>
      <c r="C11" s="38"/>
    </row>
    <row r="12" spans="1:3" x14ac:dyDescent="0.25">
      <c r="A12" s="13" t="s">
        <v>58</v>
      </c>
      <c r="B12" s="51" t="s">
        <v>67</v>
      </c>
      <c r="C12" s="52"/>
    </row>
    <row r="13" spans="1:3" x14ac:dyDescent="0.25">
      <c r="A13" s="13" t="s">
        <v>27</v>
      </c>
      <c r="B13" s="35" t="s">
        <v>158</v>
      </c>
      <c r="C13" s="35"/>
    </row>
    <row r="14" spans="1:3" x14ac:dyDescent="0.25">
      <c r="A14" s="13" t="s">
        <v>28</v>
      </c>
      <c r="B14" s="35" t="s">
        <v>31</v>
      </c>
      <c r="C14" s="35"/>
    </row>
    <row r="15" spans="1:3" x14ac:dyDescent="0.25">
      <c r="A15" s="13" t="s">
        <v>29</v>
      </c>
      <c r="B15" s="35" t="s">
        <v>31</v>
      </c>
      <c r="C15" s="35"/>
    </row>
    <row r="16" spans="1:3" x14ac:dyDescent="0.25">
      <c r="A16" s="61" t="s">
        <v>30</v>
      </c>
      <c r="B16" s="35"/>
      <c r="C16" s="35"/>
    </row>
    <row r="17" spans="1:3" x14ac:dyDescent="0.25">
      <c r="A17" s="62"/>
      <c r="B17" s="9" t="s">
        <v>37</v>
      </c>
      <c r="C17" s="10" t="s">
        <v>14</v>
      </c>
    </row>
    <row r="18" spans="1:3" x14ac:dyDescent="0.25">
      <c r="A18" s="62"/>
      <c r="B18" s="11"/>
      <c r="C18" s="11"/>
    </row>
    <row r="19" spans="1:3" x14ac:dyDescent="0.25">
      <c r="A19" s="62"/>
      <c r="B19" s="11"/>
      <c r="C19" s="11"/>
    </row>
    <row r="20" spans="1:3" x14ac:dyDescent="0.25">
      <c r="A20" s="62"/>
      <c r="B20" s="11"/>
      <c r="C20" s="11"/>
    </row>
    <row r="21" spans="1:3" x14ac:dyDescent="0.25">
      <c r="A21" s="13" t="s">
        <v>23</v>
      </c>
      <c r="B21" s="35"/>
      <c r="C21" s="35"/>
    </row>
    <row r="22" spans="1:3" x14ac:dyDescent="0.25">
      <c r="A22" s="13" t="s">
        <v>59</v>
      </c>
      <c r="B22" s="51"/>
      <c r="C22" s="52"/>
    </row>
    <row r="23" spans="1:3" x14ac:dyDescent="0.25">
      <c r="A23" s="13" t="s">
        <v>15</v>
      </c>
      <c r="B23" s="35" t="s">
        <v>19</v>
      </c>
      <c r="C23" s="35"/>
    </row>
    <row r="24" spans="1:3" x14ac:dyDescent="0.25">
      <c r="A24" s="13" t="s">
        <v>73</v>
      </c>
      <c r="B24" s="35" t="s">
        <v>32</v>
      </c>
      <c r="C24" s="35"/>
    </row>
    <row r="25" spans="1:3" x14ac:dyDescent="0.25">
      <c r="A25" s="13" t="s">
        <v>36</v>
      </c>
      <c r="B25" s="35"/>
      <c r="C25" s="35"/>
    </row>
    <row r="26" spans="1:3" x14ac:dyDescent="0.25">
      <c r="A26" s="12" t="s">
        <v>74</v>
      </c>
      <c r="B26" s="35"/>
      <c r="C26" s="35"/>
    </row>
    <row r="27" spans="1:3" x14ac:dyDescent="0.25">
      <c r="A27" s="60" t="s">
        <v>62</v>
      </c>
      <c r="B27" s="60"/>
      <c r="C27" s="60"/>
    </row>
    <row r="28" spans="1:3" ht="14.45" customHeight="1" x14ac:dyDescent="0.25">
      <c r="A28" s="55" t="s">
        <v>35</v>
      </c>
      <c r="B28" s="56"/>
      <c r="C28" s="30"/>
    </row>
    <row r="29" spans="1:3" ht="14.45" customHeight="1" x14ac:dyDescent="0.25">
      <c r="A29" s="57" t="s">
        <v>34</v>
      </c>
      <c r="B29" s="58"/>
      <c r="C29" s="30"/>
    </row>
    <row r="30" spans="1:3" ht="14.45" customHeight="1" x14ac:dyDescent="0.25">
      <c r="A30" s="57" t="s">
        <v>159</v>
      </c>
      <c r="B30" s="58"/>
      <c r="C30" s="31"/>
    </row>
    <row r="31" spans="1:3" ht="14.45" customHeight="1" x14ac:dyDescent="0.25">
      <c r="A31" s="57" t="s">
        <v>13</v>
      </c>
      <c r="B31" s="58"/>
      <c r="C31" s="30"/>
    </row>
    <row r="32" spans="1:3" x14ac:dyDescent="0.25">
      <c r="A32" s="57"/>
      <c r="B32" s="58"/>
      <c r="C32" s="30"/>
    </row>
    <row r="33" spans="1:3" ht="14.45" customHeight="1" x14ac:dyDescent="0.25">
      <c r="A33" s="57" t="s">
        <v>33</v>
      </c>
      <c r="B33" s="58"/>
      <c r="C33" s="30"/>
    </row>
    <row r="34" spans="1:3" ht="14.45" customHeight="1" x14ac:dyDescent="0.25">
      <c r="A34" s="57" t="s">
        <v>92</v>
      </c>
      <c r="B34" s="58"/>
      <c r="C34" s="32"/>
    </row>
    <row r="35" spans="1:3" x14ac:dyDescent="0.25">
      <c r="A35" s="55" t="s">
        <v>104</v>
      </c>
      <c r="B35" s="56"/>
      <c r="C35" s="33"/>
    </row>
    <row r="36" spans="1:3" x14ac:dyDescent="0.25">
      <c r="A36" s="59" t="s">
        <v>86</v>
      </c>
      <c r="B36" s="59"/>
      <c r="C36" s="59"/>
    </row>
    <row r="37" spans="1:3" x14ac:dyDescent="0.25">
      <c r="A37" s="53" t="s">
        <v>87</v>
      </c>
      <c r="B37" s="53"/>
      <c r="C37" s="11"/>
    </row>
    <row r="38" spans="1:3" x14ac:dyDescent="0.25">
      <c r="A38" s="53" t="s">
        <v>88</v>
      </c>
      <c r="B38" s="53"/>
      <c r="C38" s="11"/>
    </row>
    <row r="39" spans="1:3" x14ac:dyDescent="0.25">
      <c r="A39" s="53" t="s">
        <v>89</v>
      </c>
      <c r="B39" s="53"/>
      <c r="C39" s="11"/>
    </row>
    <row r="40" spans="1:3" x14ac:dyDescent="0.25">
      <c r="A40" s="53" t="s">
        <v>90</v>
      </c>
      <c r="B40" s="53"/>
      <c r="C40" s="11"/>
    </row>
    <row r="41" spans="1:3" x14ac:dyDescent="0.25">
      <c r="A41" s="53" t="s">
        <v>91</v>
      </c>
      <c r="B41" s="53"/>
      <c r="C41" s="11"/>
    </row>
    <row r="42" spans="1:3" x14ac:dyDescent="0.25">
      <c r="A42" s="53" t="s">
        <v>93</v>
      </c>
      <c r="B42" s="53"/>
      <c r="C42" s="11"/>
    </row>
    <row r="43" spans="1:3" x14ac:dyDescent="0.25">
      <c r="A43" s="53" t="s">
        <v>94</v>
      </c>
      <c r="B43" s="53"/>
      <c r="C43" s="11"/>
    </row>
    <row r="44" spans="1:3" x14ac:dyDescent="0.25">
      <c r="A44" s="53" t="s">
        <v>95</v>
      </c>
      <c r="B44" s="53"/>
      <c r="C44" s="11"/>
    </row>
    <row r="45" spans="1:3" x14ac:dyDescent="0.25">
      <c r="A45" s="53" t="s">
        <v>96</v>
      </c>
      <c r="B45" s="53"/>
      <c r="C45" s="11"/>
    </row>
    <row r="46" spans="1:3" x14ac:dyDescent="0.25">
      <c r="A46" s="53" t="s">
        <v>97</v>
      </c>
      <c r="B46" s="53"/>
      <c r="C46" s="11"/>
    </row>
    <row r="47" spans="1:3" x14ac:dyDescent="0.25">
      <c r="A47" s="53" t="s">
        <v>98</v>
      </c>
      <c r="B47" s="53"/>
      <c r="C47" s="11"/>
    </row>
    <row r="48" spans="1:3" x14ac:dyDescent="0.25">
      <c r="A48" s="53" t="s">
        <v>99</v>
      </c>
      <c r="B48" s="53"/>
      <c r="C48" s="11"/>
    </row>
    <row r="49" spans="1:3" x14ac:dyDescent="0.25">
      <c r="A49" s="53" t="s">
        <v>100</v>
      </c>
      <c r="B49" s="53"/>
      <c r="C49" s="11"/>
    </row>
    <row r="50" spans="1:3" x14ac:dyDescent="0.25">
      <c r="A50" s="53" t="s">
        <v>101</v>
      </c>
      <c r="B50" s="53"/>
      <c r="C50" s="11"/>
    </row>
    <row r="51" spans="1:3" x14ac:dyDescent="0.25">
      <c r="A51" s="53" t="s">
        <v>102</v>
      </c>
      <c r="B51" s="53"/>
      <c r="C51" s="11"/>
    </row>
    <row r="52" spans="1:3" x14ac:dyDescent="0.25">
      <c r="A52" s="53" t="s">
        <v>103</v>
      </c>
      <c r="B52" s="53"/>
      <c r="C52" s="11"/>
    </row>
    <row r="53" spans="1:3" x14ac:dyDescent="0.25">
      <c r="A53" s="54"/>
      <c r="B53" s="54"/>
      <c r="C53" s="11"/>
    </row>
  </sheetData>
  <mergeCells count="50">
    <mergeCell ref="B14:C14"/>
    <mergeCell ref="A1:C1"/>
    <mergeCell ref="B8:C8"/>
    <mergeCell ref="B9:C9"/>
    <mergeCell ref="B12:C12"/>
    <mergeCell ref="B13:C13"/>
    <mergeCell ref="B2:C2"/>
    <mergeCell ref="B3:C3"/>
    <mergeCell ref="B4:C4"/>
    <mergeCell ref="B5:C5"/>
    <mergeCell ref="B6:C6"/>
    <mergeCell ref="B7:C7"/>
    <mergeCell ref="B10:C10"/>
    <mergeCell ref="B11:C11"/>
    <mergeCell ref="B15:C15"/>
    <mergeCell ref="A16:A20"/>
    <mergeCell ref="B16:C16"/>
    <mergeCell ref="B21:C21"/>
    <mergeCell ref="B22:C22"/>
    <mergeCell ref="B23:C23"/>
    <mergeCell ref="B24:C24"/>
    <mergeCell ref="B25:C25"/>
    <mergeCell ref="B26:C26"/>
    <mergeCell ref="A27:C27"/>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A49:B49"/>
    <mergeCell ref="A50:B50"/>
    <mergeCell ref="A51:B51"/>
    <mergeCell ref="A52:B52"/>
    <mergeCell ref="A53:B53"/>
    <mergeCell ref="A48:B48"/>
    <mergeCell ref="A42:B42"/>
    <mergeCell ref="A43:B43"/>
    <mergeCell ref="A44:B44"/>
    <mergeCell ref="A45:B45"/>
    <mergeCell ref="A46:B46"/>
    <mergeCell ref="A47:B47"/>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tabSelected="1" topLeftCell="A8" zoomScaleNormal="100" workbookViewId="0">
      <selection activeCell="C35" sqref="C35"/>
    </sheetView>
  </sheetViews>
  <sheetFormatPr baseColWidth="10" defaultColWidth="0" defaultRowHeight="15" x14ac:dyDescent="0.2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x14ac:dyDescent="0.25">
      <c r="A1" s="63" t="s">
        <v>41</v>
      </c>
      <c r="B1" s="63"/>
      <c r="C1" s="63"/>
    </row>
    <row r="2" spans="1:6" x14ac:dyDescent="0.25">
      <c r="A2" s="19" t="s">
        <v>24</v>
      </c>
      <c r="B2" s="69" t="str">
        <f>'[2]AUTOS NOTA 321'!B2:C2</f>
        <v xml:space="preserve">SINIESTRO   LEGIS </v>
      </c>
      <c r="C2" s="70"/>
    </row>
    <row r="3" spans="1:6" x14ac:dyDescent="0.25">
      <c r="A3" s="20" t="s">
        <v>11</v>
      </c>
      <c r="B3" s="71" t="str">
        <f>'GENERALES NOTA 322'!B2:C2</f>
        <v>73001-33-33-011-2018-00504-00</v>
      </c>
      <c r="C3" s="71"/>
    </row>
    <row r="4" spans="1:6" x14ac:dyDescent="0.25">
      <c r="A4" s="20" t="s">
        <v>0</v>
      </c>
      <c r="B4" s="71" t="str">
        <f>'GENERALES NOTA 322'!B3:C3</f>
        <v>ONCE ADMINISTRATIVO DEL CIRCUITO DE IBAGUÉ</v>
      </c>
      <c r="C4" s="71"/>
    </row>
    <row r="5" spans="1:6" x14ac:dyDescent="0.25">
      <c r="A5" s="20" t="s">
        <v>107</v>
      </c>
      <c r="B5" s="71" t="str">
        <f>'GENERALES NOTA 322'!B4:C4</f>
        <v>NACION-MINISTERIO DE DEFENSA-POLICIA NACIONAL, DIACORSA SUCURSAL INSTITUTO DEL CORAZON DE IBAGUE, HOSPITAL SAN RAFAEL DE EL ESPINAL EMPRESA SOCIAL DEL ESTADO E.S.E.</v>
      </c>
      <c r="C5" s="71"/>
    </row>
    <row r="6" spans="1:6" ht="14.45" customHeight="1" x14ac:dyDescent="0.25">
      <c r="A6" s="20" t="s">
        <v>1</v>
      </c>
      <c r="B6" s="71" t="str">
        <f>'GENERALES NOTA 322'!B5:C5</f>
        <v>YEISON ORLANDO RODRIGUEZ REYES (PADRE DE LA VICTIMA), BERTHA JULIETH MOSQUERA LEAL (MADRE DE LA VICTIMA), LUZ NIDIA LEAL SANCHEZ (ABUELA MATERNA DE LA VICTIMA), JULIO ALFONSO MOSQUERA CARVAJAL (ABUELO MATERNO DE LA VICTIMA), JULIO ALFONSO MOSQUERA LEAL (TIO MATERNO DE LA VICTIMA)</v>
      </c>
      <c r="C6" s="71"/>
    </row>
    <row r="7" spans="1:6" x14ac:dyDescent="0.25">
      <c r="A7" s="20" t="s">
        <v>108</v>
      </c>
      <c r="B7" s="71" t="str">
        <f>'GENERALES NOTA 322'!B6:C6</f>
        <v>LLAMADA EN GARANTIA</v>
      </c>
      <c r="C7" s="71"/>
    </row>
    <row r="8" spans="1:6" ht="30" x14ac:dyDescent="0.25">
      <c r="A8" s="20" t="s">
        <v>44</v>
      </c>
      <c r="B8" s="65" t="str">
        <f>'GENERALES NOTA 322'!B15:C15</f>
        <v>$ 526.640.000</v>
      </c>
      <c r="C8" s="66"/>
    </row>
    <row r="9" spans="1:6" x14ac:dyDescent="0.25">
      <c r="A9" s="72" t="s">
        <v>45</v>
      </c>
      <c r="B9" s="73" t="s">
        <v>46</v>
      </c>
      <c r="C9" s="74"/>
    </row>
    <row r="10" spans="1:6" x14ac:dyDescent="0.25">
      <c r="A10" s="72"/>
      <c r="B10" s="21" t="s">
        <v>47</v>
      </c>
      <c r="C10" s="18" t="str">
        <f>'GENERALES NOTA 322'!C17</f>
        <v>n/a</v>
      </c>
    </row>
    <row r="11" spans="1:6" x14ac:dyDescent="0.25">
      <c r="A11" s="72"/>
      <c r="B11" s="21" t="s">
        <v>48</v>
      </c>
      <c r="C11" s="18" t="str">
        <f>'GENERALES NOTA 322'!C18</f>
        <v>$ 4.640.000</v>
      </c>
    </row>
    <row r="12" spans="1:6" x14ac:dyDescent="0.25">
      <c r="A12" s="72"/>
      <c r="B12" s="73"/>
      <c r="C12" s="74"/>
    </row>
    <row r="13" spans="1:6" x14ac:dyDescent="0.25">
      <c r="A13" s="72"/>
      <c r="B13" s="21" t="s">
        <v>110</v>
      </c>
      <c r="C13" s="23">
        <v>406000000</v>
      </c>
    </row>
    <row r="14" spans="1:6" x14ac:dyDescent="0.25">
      <c r="A14" s="72"/>
      <c r="B14" s="21" t="s">
        <v>111</v>
      </c>
      <c r="C14" s="23">
        <v>116000000</v>
      </c>
      <c r="E14" t="s">
        <v>57</v>
      </c>
      <c r="F14" s="16">
        <v>0.7</v>
      </c>
    </row>
    <row r="15" spans="1:6" x14ac:dyDescent="0.25">
      <c r="A15" s="22" t="s">
        <v>42</v>
      </c>
      <c r="B15" s="69" t="s">
        <v>55</v>
      </c>
      <c r="C15" s="70"/>
    </row>
    <row r="16" spans="1:6" ht="15" customHeight="1" x14ac:dyDescent="0.25">
      <c r="A16" s="20" t="s">
        <v>43</v>
      </c>
      <c r="B16" s="67" t="s">
        <v>161</v>
      </c>
      <c r="C16" s="68"/>
    </row>
    <row r="17" spans="1:3" ht="28.5" customHeight="1" x14ac:dyDescent="0.25">
      <c r="A17" s="14" t="s">
        <v>50</v>
      </c>
      <c r="B17" s="77">
        <f>((C19+C20+C22+C23)-C26)*C25*C27</f>
        <v>306240000</v>
      </c>
      <c r="C17" s="77"/>
    </row>
    <row r="18" spans="1:3" x14ac:dyDescent="0.25">
      <c r="A18" s="22" t="s">
        <v>51</v>
      </c>
      <c r="B18" s="75" t="s">
        <v>46</v>
      </c>
      <c r="C18" s="76"/>
    </row>
    <row r="19" spans="1:3" x14ac:dyDescent="0.25">
      <c r="A19" s="83"/>
      <c r="B19" s="21" t="s">
        <v>47</v>
      </c>
      <c r="C19" s="18"/>
    </row>
    <row r="20" spans="1:3" x14ac:dyDescent="0.25">
      <c r="A20" s="84"/>
      <c r="B20" s="21" t="s">
        <v>48</v>
      </c>
      <c r="C20" s="18">
        <v>0</v>
      </c>
    </row>
    <row r="21" spans="1:3" x14ac:dyDescent="0.25">
      <c r="A21" s="84"/>
      <c r="B21" s="73" t="s">
        <v>49</v>
      </c>
      <c r="C21" s="74"/>
    </row>
    <row r="22" spans="1:3" x14ac:dyDescent="0.25">
      <c r="A22" s="84"/>
      <c r="B22" s="21" t="s">
        <v>110</v>
      </c>
      <c r="C22" s="18">
        <v>348000000</v>
      </c>
    </row>
    <row r="23" spans="1:3" ht="45" x14ac:dyDescent="0.25">
      <c r="A23" s="84"/>
      <c r="B23" s="21" t="s">
        <v>112</v>
      </c>
      <c r="C23" s="18">
        <v>0</v>
      </c>
    </row>
    <row r="24" spans="1:3" x14ac:dyDescent="0.25">
      <c r="A24" s="84"/>
      <c r="B24" s="73" t="s">
        <v>113</v>
      </c>
      <c r="C24" s="74"/>
    </row>
    <row r="25" spans="1:3" x14ac:dyDescent="0.25">
      <c r="A25" s="24"/>
      <c r="B25" s="21" t="s">
        <v>125</v>
      </c>
      <c r="C25" s="25">
        <v>1</v>
      </c>
    </row>
    <row r="26" spans="1:3" x14ac:dyDescent="0.25">
      <c r="A26" s="26"/>
      <c r="B26" s="21" t="s">
        <v>114</v>
      </c>
      <c r="C26" s="27">
        <v>41760000</v>
      </c>
    </row>
    <row r="27" spans="1:3" x14ac:dyDescent="0.25">
      <c r="A27" s="26"/>
      <c r="B27" s="21" t="s">
        <v>133</v>
      </c>
      <c r="C27" s="25">
        <v>1</v>
      </c>
    </row>
    <row r="28" spans="1:3" x14ac:dyDescent="0.25">
      <c r="A28" s="17" t="s">
        <v>105</v>
      </c>
      <c r="B28" s="77">
        <f>IFERROR(B17*(VLOOKUP(B15,Hoja2!$G$1:$H$6,2,0)),16666)</f>
        <v>16666</v>
      </c>
      <c r="C28" s="77"/>
    </row>
    <row r="29" spans="1:3" ht="30" x14ac:dyDescent="0.25">
      <c r="A29" s="20" t="s">
        <v>52</v>
      </c>
      <c r="B29" s="78" t="s">
        <v>160</v>
      </c>
      <c r="C29" s="79"/>
    </row>
    <row r="30" spans="1:3" ht="30" x14ac:dyDescent="0.25">
      <c r="A30" s="20" t="s">
        <v>53</v>
      </c>
      <c r="B30" s="80" t="s">
        <v>162</v>
      </c>
      <c r="C30" s="81"/>
    </row>
    <row r="31" spans="1:3" ht="18.75" x14ac:dyDescent="0.25">
      <c r="A31" s="28" t="s">
        <v>115</v>
      </c>
      <c r="B31" s="28"/>
      <c r="C31" s="28"/>
    </row>
    <row r="32" spans="1:3" x14ac:dyDescent="0.25">
      <c r="A32" s="29" t="s">
        <v>116</v>
      </c>
      <c r="B32" s="82"/>
      <c r="C32" s="82"/>
    </row>
    <row r="33" spans="1:3" x14ac:dyDescent="0.25">
      <c r="A33" s="29" t="s">
        <v>117</v>
      </c>
      <c r="B33" s="82"/>
      <c r="C33" s="82"/>
    </row>
    <row r="34" spans="1:3" x14ac:dyDescent="0.25">
      <c r="A34" s="26"/>
      <c r="B34" s="26"/>
      <c r="C34" s="26"/>
    </row>
    <row r="35" spans="1:3" x14ac:dyDescent="0.25">
      <c r="A35" s="26"/>
      <c r="B35" s="26"/>
      <c r="C35" s="26"/>
    </row>
    <row r="36" spans="1:3" x14ac:dyDescent="0.25">
      <c r="A36" s="26"/>
      <c r="B36" s="26"/>
      <c r="C36" s="26"/>
    </row>
    <row r="37" spans="1:3" x14ac:dyDescent="0.25">
      <c r="A37" s="26"/>
      <c r="B37" s="26"/>
      <c r="C37" s="26"/>
    </row>
  </sheetData>
  <sheetProtection algorithmName="SHA-512" hashValue="6l9IXqHrhOwJ/Zx4D+vCvNmVr1k0m466RRLs/eqVNqxPTluaPayV9kCMuxDr+A22fjvHQ4H1WbWWk40DhRtgrw==" saltValue="K5/QlZhpAIZmPJc5HUkMwA==" spinCount="100000" sheet="1" selectLockedCells="1"/>
  <mergeCells count="23">
    <mergeCell ref="B33:C33"/>
    <mergeCell ref="A19:A24"/>
    <mergeCell ref="B21:C21"/>
    <mergeCell ref="B24:C24"/>
    <mergeCell ref="B28:C28"/>
    <mergeCell ref="B18:C18"/>
    <mergeCell ref="B17:C17"/>
    <mergeCell ref="B29:C29"/>
    <mergeCell ref="B30:C30"/>
    <mergeCell ref="B32:C32"/>
    <mergeCell ref="A1:C1"/>
    <mergeCell ref="B8:C8"/>
    <mergeCell ref="B16:C16"/>
    <mergeCell ref="B15:C15"/>
    <mergeCell ref="B2:C2"/>
    <mergeCell ref="B3:C3"/>
    <mergeCell ref="B4:C4"/>
    <mergeCell ref="B5:C5"/>
    <mergeCell ref="B6:C6"/>
    <mergeCell ref="B7:C7"/>
    <mergeCell ref="A9:A14"/>
    <mergeCell ref="B9:C9"/>
    <mergeCell ref="B12:C12"/>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baseColWidth="10" defaultColWidth="0" defaultRowHeight="15" x14ac:dyDescent="0.25"/>
  <cols>
    <col min="1" max="1" width="30.42578125" customWidth="1"/>
    <col min="2" max="3" width="69.28515625" customWidth="1"/>
    <col min="4" max="16384" width="10.85546875" hidden="1"/>
  </cols>
  <sheetData>
    <row r="1" spans="1:3" ht="18.75" x14ac:dyDescent="0.25">
      <c r="A1" s="63" t="s">
        <v>54</v>
      </c>
      <c r="B1" s="63"/>
      <c r="C1" s="63"/>
    </row>
    <row r="2" spans="1:3" ht="17.100000000000001" customHeight="1" x14ac:dyDescent="0.25">
      <c r="A2" s="13" t="s">
        <v>24</v>
      </c>
      <c r="B2" s="37" t="str">
        <f>'[2]AUTOS NOTA 321'!B2:C2</f>
        <v xml:space="preserve">SINIESTRO   LEGIS </v>
      </c>
      <c r="C2" s="38"/>
    </row>
    <row r="3" spans="1:3" ht="15.95" customHeight="1" x14ac:dyDescent="0.25">
      <c r="A3" s="5" t="s">
        <v>11</v>
      </c>
      <c r="B3" s="35" t="str">
        <f>'GENERALES NOTA 322'!B2:C2</f>
        <v>73001-33-33-011-2018-00504-00</v>
      </c>
      <c r="C3" s="35"/>
    </row>
    <row r="4" spans="1:3" x14ac:dyDescent="0.25">
      <c r="A4" s="5" t="s">
        <v>0</v>
      </c>
      <c r="B4" s="35" t="str">
        <f>'GENERALES NOTA 322'!B3:C3</f>
        <v>ONCE ADMINISTRATIVO DEL CIRCUITO DE IBAGUÉ</v>
      </c>
      <c r="C4" s="35"/>
    </row>
    <row r="5" spans="1:3" ht="29.1" customHeight="1" x14ac:dyDescent="0.25">
      <c r="A5" s="5" t="s">
        <v>107</v>
      </c>
      <c r="B5" s="35" t="str">
        <f>'GENERALES NOTA 322'!B4:C4</f>
        <v>NACION-MINISTERIO DE DEFENSA-POLICIA NACIONAL, DIACORSA SUCURSAL INSTITUTO DEL CORAZON DE IBAGUE, HOSPITAL SAN RAFAEL DE EL ESPINAL EMPRESA SOCIAL DEL ESTADO E.S.E.</v>
      </c>
      <c r="C5" s="35"/>
    </row>
    <row r="6" spans="1:3" x14ac:dyDescent="0.25">
      <c r="A6" s="5" t="s">
        <v>1</v>
      </c>
      <c r="B6" s="35" t="str">
        <f>'GENERALES NOTA 322'!B5:C5</f>
        <v>YEISON ORLANDO RODRIGUEZ REYES (PADRE DE LA VICTIMA), BERTHA JULIETH MOSQUERA LEAL (MADRE DE LA VICTIMA), LUZ NIDIA LEAL SANCHEZ (ABUELA MATERNA DE LA VICTIMA), JULIO ALFONSO MOSQUERA CARVAJAL (ABUELO MATERNO DE LA VICTIMA), JULIO ALFONSO MOSQUERA LEAL (TIO MATERNO DE LA VICTIMA)</v>
      </c>
      <c r="C6" s="35"/>
    </row>
    <row r="7" spans="1:3" ht="43.5" customHeight="1" x14ac:dyDescent="0.25">
      <c r="A7" s="5" t="s">
        <v>108</v>
      </c>
      <c r="B7" s="35" t="str">
        <f>'GENERALES NOTA 322'!B6:C6</f>
        <v>LLAMADA EN GARANTIA</v>
      </c>
      <c r="C7" s="35"/>
    </row>
    <row r="8" spans="1:3" x14ac:dyDescent="0.25">
      <c r="A8" s="5" t="s">
        <v>119</v>
      </c>
      <c r="B8" s="35"/>
      <c r="C8" s="35"/>
    </row>
    <row r="9" spans="1:3" x14ac:dyDescent="0.25">
      <c r="A9" s="15" t="s">
        <v>51</v>
      </c>
      <c r="B9" s="85"/>
      <c r="C9" s="85"/>
    </row>
    <row r="10" spans="1:3" x14ac:dyDescent="0.25">
      <c r="A10" s="15" t="s">
        <v>120</v>
      </c>
      <c r="B10" s="35"/>
      <c r="C10" s="35"/>
    </row>
    <row r="11" spans="1:3" ht="30" x14ac:dyDescent="0.25">
      <c r="A11" s="15" t="s">
        <v>121</v>
      </c>
      <c r="B11" s="86"/>
      <c r="C11" s="54"/>
    </row>
    <row r="12" spans="1:3" ht="60" x14ac:dyDescent="0.25">
      <c r="A12" s="5" t="s">
        <v>63</v>
      </c>
      <c r="B12" s="35"/>
      <c r="C12" s="35"/>
    </row>
    <row r="13" spans="1:3" ht="60" x14ac:dyDescent="0.25">
      <c r="A13" s="5" t="s">
        <v>64</v>
      </c>
      <c r="B13" s="35"/>
      <c r="C13" s="35"/>
    </row>
    <row r="14" spans="1:3" x14ac:dyDescent="0.25">
      <c r="A14" s="5" t="s">
        <v>65</v>
      </c>
      <c r="B14" s="11"/>
      <c r="C14" s="11"/>
    </row>
    <row r="15" spans="1:3" x14ac:dyDescent="0.25">
      <c r="A15" s="15" t="s">
        <v>122</v>
      </c>
      <c r="B15" s="35"/>
      <c r="C15" s="35"/>
    </row>
    <row r="16" spans="1:3" x14ac:dyDescent="0.25">
      <c r="A16" s="11" t="s">
        <v>123</v>
      </c>
      <c r="B16" s="54"/>
      <c r="C16" s="54"/>
    </row>
  </sheetData>
  <mergeCells count="15">
    <mergeCell ref="B12:C12"/>
    <mergeCell ref="B13:C13"/>
    <mergeCell ref="B15:C15"/>
    <mergeCell ref="B16:C16"/>
    <mergeCell ref="B7:C7"/>
    <mergeCell ref="B8:C8"/>
    <mergeCell ref="B9:C9"/>
    <mergeCell ref="B10:C10"/>
    <mergeCell ref="B11:C11"/>
    <mergeCell ref="B6:C6"/>
    <mergeCell ref="A1:C1"/>
    <mergeCell ref="B2:C2"/>
    <mergeCell ref="B3:C3"/>
    <mergeCell ref="B4:C4"/>
    <mergeCell ref="B5:C5"/>
  </mergeCells>
  <pageMargins left="0.7" right="0.7" top="0.75" bottom="0.75" header="0.3" footer="0.3"/>
  <pageSetup orientation="portrait" copies="0" r:id="rId1"/>
  <headerFooter>
    <oddHeader>&amp;C&amp;"Calibri"&amp;10&amp;K000000Internal&amp;1#</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baseColWidth="10" defaultRowHeight="15" x14ac:dyDescent="0.25"/>
  <sheetData>
    <row r="1" spans="1:1" x14ac:dyDescent="0.25">
      <c r="A1" t="s">
        <v>124</v>
      </c>
    </row>
    <row r="2" spans="1:1" x14ac:dyDescent="0.25">
      <c r="A2" t="s">
        <v>32</v>
      </c>
    </row>
  </sheetData>
  <pageMargins left="0.7" right="0.7" top="0.75" bottom="0.75" header="0.3" footer="0.3"/>
  <pageSetup orientation="portrait" copies="0" r:id="rId1"/>
  <headerFooter>
    <oddHeader>&amp;C&amp;"Calibri"&amp;10&amp;K000000Internal&amp;1#</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baseColWidth="10" defaultColWidth="11.5703125" defaultRowHeight="15" x14ac:dyDescent="0.25"/>
  <cols>
    <col min="4" max="4" width="20.140625" bestFit="1" customWidth="1"/>
    <col min="5" max="5" width="42.85546875" bestFit="1" customWidth="1"/>
    <col min="7" max="7" width="26.42578125" customWidth="1"/>
  </cols>
  <sheetData>
    <row r="1" spans="1:12" x14ac:dyDescent="0.25">
      <c r="A1" s="8" t="s">
        <v>58</v>
      </c>
      <c r="B1" t="s">
        <v>31</v>
      </c>
      <c r="C1" s="8" t="s">
        <v>30</v>
      </c>
      <c r="D1" s="8" t="s">
        <v>59</v>
      </c>
      <c r="E1" s="3" t="s">
        <v>15</v>
      </c>
      <c r="F1" s="2" t="s">
        <v>57</v>
      </c>
      <c r="G1" s="2" t="s">
        <v>126</v>
      </c>
      <c r="H1" s="4">
        <v>0.7</v>
      </c>
      <c r="I1" t="s">
        <v>12</v>
      </c>
      <c r="J1" t="s">
        <v>80</v>
      </c>
      <c r="L1" t="s">
        <v>132</v>
      </c>
    </row>
    <row r="2" spans="1:12" x14ac:dyDescent="0.25">
      <c r="A2" t="s">
        <v>66</v>
      </c>
      <c r="B2" t="s">
        <v>32</v>
      </c>
      <c r="C2" t="s">
        <v>70</v>
      </c>
      <c r="D2" s="2" t="s">
        <v>60</v>
      </c>
      <c r="E2" s="1" t="s">
        <v>18</v>
      </c>
      <c r="F2" s="2" t="s">
        <v>55</v>
      </c>
      <c r="G2" s="2" t="s">
        <v>127</v>
      </c>
      <c r="H2" s="4">
        <v>0.25</v>
      </c>
      <c r="I2" t="s">
        <v>76</v>
      </c>
      <c r="J2" t="s">
        <v>81</v>
      </c>
      <c r="L2" t="s">
        <v>109</v>
      </c>
    </row>
    <row r="3" spans="1:12" x14ac:dyDescent="0.25">
      <c r="A3" t="s">
        <v>67</v>
      </c>
      <c r="C3" t="s">
        <v>71</v>
      </c>
      <c r="D3" s="2" t="s">
        <v>61</v>
      </c>
      <c r="E3" s="1" t="s">
        <v>19</v>
      </c>
      <c r="F3" s="2" t="s">
        <v>56</v>
      </c>
      <c r="G3" s="2" t="s">
        <v>128</v>
      </c>
      <c r="H3" s="4">
        <v>0.55000000000000004</v>
      </c>
      <c r="I3" t="s">
        <v>77</v>
      </c>
      <c r="J3" t="s">
        <v>82</v>
      </c>
    </row>
    <row r="4" spans="1:12" x14ac:dyDescent="0.25">
      <c r="A4" t="s">
        <v>68</v>
      </c>
      <c r="C4" t="s">
        <v>72</v>
      </c>
      <c r="E4" s="1" t="s">
        <v>20</v>
      </c>
      <c r="G4" s="2" t="s">
        <v>129</v>
      </c>
      <c r="H4" s="4">
        <v>0.15</v>
      </c>
      <c r="I4" t="s">
        <v>78</v>
      </c>
      <c r="J4" t="s">
        <v>83</v>
      </c>
    </row>
    <row r="5" spans="1:12" x14ac:dyDescent="0.25">
      <c r="A5" t="s">
        <v>69</v>
      </c>
      <c r="E5" s="1" t="s">
        <v>16</v>
      </c>
      <c r="G5" s="2" t="s">
        <v>130</v>
      </c>
      <c r="H5" s="4">
        <v>0.7</v>
      </c>
      <c r="I5" t="s">
        <v>79</v>
      </c>
      <c r="J5" t="s">
        <v>84</v>
      </c>
    </row>
    <row r="6" spans="1:12" x14ac:dyDescent="0.25">
      <c r="E6" s="1" t="s">
        <v>17</v>
      </c>
      <c r="G6" s="2" t="s">
        <v>131</v>
      </c>
      <c r="H6" s="4">
        <v>0.3</v>
      </c>
      <c r="J6" t="s">
        <v>85</v>
      </c>
    </row>
    <row r="7" spans="1:12" x14ac:dyDescent="0.25">
      <c r="E7" s="1" t="s">
        <v>22</v>
      </c>
      <c r="G7" s="2" t="s">
        <v>55</v>
      </c>
    </row>
    <row r="8" spans="1:12" x14ac:dyDescent="0.25">
      <c r="E8" s="1" t="s">
        <v>21</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GENERALES NOTA 322</vt:lpstr>
      <vt:lpstr>GENERALES NOTA 321</vt:lpstr>
      <vt:lpstr>GENERALES  NOTA 324</vt:lpstr>
      <vt:lpstr>GENERALES NOTA 325</vt:lpstr>
      <vt:lpstr>Hoja1</vt:lpstr>
      <vt:lpstr>Hoja2</vt:lpstr>
    </vt:vector>
  </TitlesOfParts>
  <Company>Allianz Technology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Gina Paola Garcia Quintero</dc:creator>
  <cp:lastModifiedBy>Jorge Luis Bermúdez Rojas</cp:lastModifiedBy>
  <dcterms:created xsi:type="dcterms:W3CDTF">2020-12-07T14:41:17Z</dcterms:created>
  <dcterms:modified xsi:type="dcterms:W3CDTF">2023-12-27T13:39:59Z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2023-12-11T16:21:17Z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28cb20eb-b2ae-4905-826c-868e5d81855d</vt:lpwstr>
  </property>
  <property fmtid="{D5CDD505-2E9C-101B-9397-08002B2CF9AE}" pid="29" name="MSIP_Label_863bc15e-e7bf-41c1-bdb3-03882d8a2e2c_ContentBits">
    <vt:lpwstr>1</vt:lpwstr>
  </property>
</Properties>
</file>