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D:\DESCARGAS\"/>
    </mc:Choice>
  </mc:AlternateContent>
  <xr:revisionPtr revIDLastSave="0" documentId="13_ncr:1_{C41DA4B9-329C-425B-A569-0F4103EADF02}" xr6:coauthVersionLast="47" xr6:coauthVersionMax="47" xr10:uidLastSave="{00000000-0000-0000-0000-000000000000}"/>
  <bookViews>
    <workbookView xWindow="2685" yWindow="2685" windowWidth="23865" windowHeight="11835" firstSheet="1"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7" l="1"/>
  <c r="B20" i="8"/>
  <c r="B39" i="8" s="1"/>
  <c r="B10" i="9" l="1"/>
  <c r="B2" i="8" l="1"/>
  <c r="B2" i="9" s="1"/>
  <c r="B8" i="9" l="1"/>
  <c r="B7" i="9"/>
  <c r="B6" i="9"/>
  <c r="B5" i="9"/>
  <c r="B4" i="9"/>
  <c r="B3" i="9"/>
  <c r="B8" i="8"/>
  <c r="B7" i="8"/>
  <c r="B6" i="8"/>
  <c r="B5" i="8"/>
  <c r="B4" i="8"/>
  <c r="B3" i="8"/>
  <c r="B8" i="7"/>
  <c r="B4" i="7" l="1"/>
  <c r="B5" i="7"/>
  <c r="B6" i="7"/>
  <c r="B7" i="7"/>
  <c r="B9" i="8"/>
  <c r="B11" i="9" l="1"/>
</calcChain>
</file>

<file path=xl/sharedStrings.xml><?xml version="1.0" encoding="utf-8"?>
<sst xmlns="http://schemas.openxmlformats.org/spreadsheetml/2006/main" count="231" uniqueCount="172">
  <si>
    <t>SOLICITUD DE ANTECEDENTES -ABOGADO EXTERNO-</t>
  </si>
  <si>
    <t>Radicado(23 digitos)</t>
  </si>
  <si>
    <t>110013103009-2023-00446-00</t>
  </si>
  <si>
    <t>Juzgado</t>
  </si>
  <si>
    <t>SESENTA (60) CIVIL DEL CIRCUITO DE BOGOTÁ D.C.</t>
  </si>
  <si>
    <t>Demandado</t>
  </si>
  <si>
    <t>ALLIANZ SEGUROS S.A., DORA INES LEÓN GARCÍA, JOSE GABRIEL CARREÑO LUNA, SALOMON DÍAZ GARCÍA</t>
  </si>
  <si>
    <t xml:space="preserve">Demandante </t>
  </si>
  <si>
    <t>NANCY YANETH HERNANDEZ JAIMES, JHOAN ENRIQUE JEREZ HERNÁNDEZ, DEISY JEREZ HERNÁNDEZ</t>
  </si>
  <si>
    <t>Tipo de vinculacion compañía</t>
  </si>
  <si>
    <t>DEMANDA DIRECTA</t>
  </si>
  <si>
    <t xml:space="preserve">Tipo de perjucio </t>
  </si>
  <si>
    <t>RCE HOMICIDIO</t>
  </si>
  <si>
    <t>INTERVINIENTE -Nombre de lesionado o muerto (s) del proceso</t>
  </si>
  <si>
    <t>LUIS ENRIQUE JEREZ MEDINA</t>
  </si>
  <si>
    <t xml:space="preserve">Numero de identificacion </t>
  </si>
  <si>
    <t xml:space="preserve">Domicilio </t>
  </si>
  <si>
    <t>NO INDICA</t>
  </si>
  <si>
    <t xml:space="preserve">Telefono </t>
  </si>
  <si>
    <t>Correo electronico</t>
  </si>
  <si>
    <t xml:space="preserve">Estado Civil </t>
  </si>
  <si>
    <t>CASADO</t>
  </si>
  <si>
    <t xml:space="preserve">Fecha de nacimiento </t>
  </si>
  <si>
    <t xml:space="preserve">Edad al momento del siniestro </t>
  </si>
  <si>
    <t xml:space="preserve">Fecha de defuncion </t>
  </si>
  <si>
    <t xml:space="preserve">Situcion Laboral </t>
  </si>
  <si>
    <t xml:space="preserve">Ocupado-trabajador cuenta ajena </t>
  </si>
  <si>
    <t xml:space="preserve">Profesion </t>
  </si>
  <si>
    <t xml:space="preserve">Ingresos Netos </t>
  </si>
  <si>
    <t>Numero de Lesionados y/o fallecidos  según IPAT</t>
  </si>
  <si>
    <t xml:space="preserve">Condicion </t>
  </si>
  <si>
    <t>Ocupante vehículo</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</si>
  <si>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</si>
  <si>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</si>
  <si>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</si>
  <si>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</si>
  <si>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23 de octubre de 2017, a las 10:00 p.m., en la vía La Mata – San Roque, el camión de placas TLY 262, conducido por Salomón García Díaz, colisionó con la parte trasera del vehículo de placas ICA 593, conducido por Luis Jerez Medina, causando su muerte y graves daños al vehículo.
2. El accidente fue atendido por el Sub-Intendente Iván de Jesús Pallares Palencia, de la Dirección de Tránsito y Transporte del César, quien elaboró el informe, atribuyendo la causa del accidente a una falla en las luces traseras del vehículo de placas TLY262
3. Varios testigos, como José del Carmen Urquijo Coronel, Edier Matos Misal y Modesto Bernal Espinosa, declararon que el vehículo de Luis Jerez Medina tenía sus luces encendidas y que el choque fue causado por la velocidad imprudente del camión de Salomón García Díaz.
4. El vehículo de placas TLY 262, propiedad de Dora Inés León García, no estaba habilitado legalmente por el Ministerio de Transporte para prestar el servicio de transporte de carga, incumpliendo las normativas vigentes.
5. Allianz Seguros, aseguradora del vehículo de placas TLY 262, rechazó la reclamación presentada por la familia de Luis Jerez Medina, alegando que el accidente fue causado por fallas en las luces traseras del vehículo impactado.</t>
  </si>
  <si>
    <t>Asegurado</t>
  </si>
  <si>
    <t>DORA INES LEON GARCIA</t>
  </si>
  <si>
    <t>Nit Asegurado</t>
  </si>
  <si>
    <t>Placa vehículo asegurado (si aplica)</t>
  </si>
  <si>
    <t>TLY262</t>
  </si>
  <si>
    <t>No. Póliza vinculada</t>
  </si>
  <si>
    <t>021910603/0</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</si>
  <si>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</si>
  <si>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</si>
  <si>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</si>
  <si>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</si>
  <si>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</si>
  <si>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SINIESTRO   62475644 LEGIS APJ32611</t>
  </si>
  <si>
    <t>INTERVINIENTE</t>
  </si>
  <si>
    <t>PÓLIZA</t>
  </si>
  <si>
    <t>AMPARO A AFECTAR</t>
  </si>
  <si>
    <t>VALOR ASEGURADO</t>
  </si>
  <si>
    <t>DEDUCIBLE</t>
  </si>
  <si>
    <t>MODALIDAD</t>
  </si>
  <si>
    <t>OCURRENCIA</t>
  </si>
  <si>
    <t xml:space="preserve">VIGENCIA </t>
  </si>
  <si>
    <t>Desde las 00:00 horas del 01/04/2017 hasta las 24:00 horas del 31/03/2018.</t>
  </si>
  <si>
    <t xml:space="preserve">SINIESTRO DENTRO DE LA VIGENCIA? </t>
  </si>
  <si>
    <t>SI</t>
  </si>
  <si>
    <t>CARTERA A DÍA</t>
  </si>
  <si>
    <t>COASEGURO</t>
  </si>
  <si>
    <t>PROPIO</t>
  </si>
  <si>
    <t xml:space="preserve">% DE PARTICIPACION </t>
  </si>
  <si>
    <t>ALLIANZ</t>
  </si>
  <si>
    <t>REASEGURO- SUPERA LOS $500M-</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</si>
  <si>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</si>
  <si>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</si>
  <si>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</si>
  <si>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</si>
  <si>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</si>
  <si>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</si>
  <si>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</si>
  <si>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</si>
  <si>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</si>
  <si>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</si>
  <si>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</si>
  <si>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</si>
  <si>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</si>
  <si>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</si>
  <si>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</si>
  <si>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</si>
  <si>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</si>
  <si>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</si>
  <si>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</si>
  <si>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</si>
  <si>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</si>
  <si>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</si>
  <si>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</si>
  <si>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</si>
  <si>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</si>
  <si>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</si>
  <si>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</si>
  <si>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</si>
  <si>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</si>
  <si>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</si>
  <si>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</si>
  <si>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</si>
  <si>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</si>
  <si>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</si>
  <si>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</si>
  <si>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</si>
  <si>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</si>
  <si>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</si>
  <si>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</si>
  <si>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</si>
  <si>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</si>
  <si>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</si>
  <si>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</si>
  <si>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</si>
  <si>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</si>
  <si>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</si>
  <si>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</si>
  <si>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</si>
  <si>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</si>
  <si>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</si>
  <si>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</si>
  <si>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</si>
  <si>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</si>
  <si>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</si>
  <si>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</si>
  <si>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</si>
  <si>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</si>
  <si>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</si>
  <si>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</si>
  <si>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</si>
  <si>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</si>
  <si>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</si>
  <si>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</si>
  <si>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</si>
  <si>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</si>
  <si>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</si>
  <si>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</si>
  <si>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</si>
  <si>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</si>
  <si>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NO</t>
  </si>
  <si>
    <t>CEDIDO</t>
  </si>
  <si>
    <t>FACULTATIVO</t>
  </si>
  <si>
    <t>REMOTO</t>
  </si>
  <si>
    <t xml:space="preserve">Ciclista </t>
  </si>
  <si>
    <t>CLAIMS MADE</t>
  </si>
  <si>
    <t>ACEPTADO</t>
  </si>
  <si>
    <t>AUTOMATICO</t>
  </si>
  <si>
    <t>Pretensiones elevadas- reclamación Compañía</t>
  </si>
  <si>
    <t>Ocupado - Autonomo</t>
  </si>
  <si>
    <t>Cliclista vehículo</t>
  </si>
  <si>
    <t>RCE HOMICIDIO-LESION</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</si>
  <si>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</si>
  <si>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</si>
  <si>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</si>
  <si>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</si>
  <si>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</si>
  <si>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</si>
  <si>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</si>
  <si>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</si>
  <si>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</si>
  <si>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</si>
  <si>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</si>
  <si>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</si>
  <si>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</si>
  <si>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</si>
  <si>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</si>
  <si>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</si>
  <si>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</si>
  <si>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</si>
  <si>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</si>
  <si>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</si>
  <si>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</si>
  <si>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La contingencia se califica como REMOTA, toda vez que, si bien la póliza 021910603/0 presta cobertura temporal y material para los eventos objeto del presente litigio, lo cierto es que la acción derivada del contrato de seguro se encuentra prescrita.
Lo primero que debe tomarse en consideración es que la Póliza de Seguro Auto Colectivo Pesados No. 021910603/0, cuya asegurada es DORA INES LEÓN GARCÍA. presta cobertura material y temporal, de conformidad con los hechos y pretensiones expuestas en el líbelo de la demanda. Frente a la cobertura temporal, debe señalarse que la ocurrencia del accidente de tránsito (23 de octubre de 2017) se encuentra dentro de la limitación temporal de la Póliza, comprendida desde el 1 de abril de 2017 hasta el 31 de marzo de 2018. Aunado a ello, presta cobertura material en tanto ampara la responsabilidad civil extracontractual, pretensión que se le endilga al extremo pasivo.
A pesar de lo anterior, debe señalarse que en el caso en concreto se encuentra patente la prescripción extraordinaria derivada del contrato de seguro. Lo anterior, considerando que el accidente aconteció el 23 de octubre de 2017, punto de partida para el conteo prescriptivo. Ahora bien, considerando que la parte demandante presentó la primera reclamación el 21 de noviembre de 2017, interrumpiendo por única vez la prescripción de conformidad con el artículo 94 del Código General del Proceso, es desde esta fecha que debe contarse el término quinquenal para iniciar la acción; de modo que la parte demandante tenía hasta el 21 de noviembre de 2022 para presentar la demanda, la cual fue radicada hasta el 18 de septiembre de 2023 conforme el acta de reparto que reposa en el expediente, dando así lugar a la prescripción extraordinaria derivada del contrato de seguro. 
Al margen de lo anterior, frente a la responsabilidad del asegurado, se encuentra que no existe elemento alguno para atribuir responsabilidad al vehículo, en la medida en que el Informe Policial de Accidente de Tránsito (IPAT) establece la hipótesis No. 207 (fallas en luces posteriores) al vehículo de placas ICA593, conducido por LUIS ENRIQUE JEREZ MEDINA, de modo que se encuentra presente la causal de exclusión de responsabilidad denominada "Culpa exclusiva de la víctima". En virtud de todo lo anterior, la contingencia se califica como REMOTA.
Lo anterior sin perjuicio del carácter contingente del proceso.</t>
  </si>
  <si>
    <t xml:space="preserve">EXCEPCIONES DE FONDO FRENTE A LA DEMANDA
1. PRESCRIPCIÓN DERIVADA DEL CONTRATO DE SEGURO.
2. DEBERÁ TENERSE EN CUENTA EL HECHO EXCLUSIVO DE LA VÍCTIMA COMO UNA CAUSA DE EXIMENTE DE RESPONSABILIDAD
3. REDUCCIÓN DE LA INDEMNIZACIÓN POR LA INJERENCIA DE LA VÍCTIMA EN LA OCURRENCIA DEL HECHO.
4. ANULACIÓN DE LA PRESUNCIÓN DE CULPAS POR CONCURRENCIA DE ACTIVIDADES PELIGROSAS.
5. IMPROCEDENCIA DEL RECONOCIMIENTO Y TASACIÓN EXORBITANTE DEL DAÑO MORAL.
6. IMPROCEDENCIA DEL RECONOCIMIENTO DEL LUCRO CESANTE
7. GENÉRICA O INNOMINADA
EXCEPCIONES DE FONDO FRENTE AL CONTRATO DE SEGURO 
1. INEXISTENCIA DE OBLIGACIÓN DE INDEMNIZAR A CARGO DE ALLIANZ SEGUROS S.A. POR INCUMPLIMIENTO DE LAS CARGAS DEL ARTÍCULO 1077 DEL CÓDIGO DE COMERCIO
2. RIESGOS EXPRESAMENTE EXCLUIDOS EN LA PÓLIZA DE SEGURO No. 021910603/0
3. CARÁCTER MERAMENTE INDEMNIZATORIO QUE REVISTEN LOS CONTRATOS DE SEGUROS. 
4. INEXISTENCIA DE SOLIDARIDAD ENTRE ALLIANZ SEGUROS S.A. Y LOS
CODEMANDADOS
5. LÍMITE DEL VALOR ASEGURADO.
6. PRESCRIPCIÓN DERIVADA DEL CONTRATO DE SEGURO.
7. GENÉRICA O INNOMINADA </t>
  </si>
  <si>
    <t>Como liquidación objetiva de perjuicios se tasa la suma de $385.136.809. Lo anterior, con base en los siguientes fundamentos:
1. Daño moral: Se reconoce la suma de $180.000.000. Se tomó como daño moral la suma de $60.000.000 para la señora NANCY YANETH HERNANDEZ JAIMES (cónyuge), para JHOAN ENRIQUE JEREZ HERNÁNDEZ y DEISY JEREZ HERNÁNDEZ en calidad de hijos, cada uno. Este valor se fijó teniendo en cuenta que la jurisprudencia de la Corte Suprema de Justicia (Sentencia del 23/05/2018, MP: Aroldo Wilson Quiroz) ha establecido que en caso de fallecimiento de un familiar de primer grado de consanguinidad o afinidad se les debe reconocer por daño moral la suma de $60,000,000 a cada uno de los familiares.
2. Lucro cesante futuro: Se reconoce la suma de $206.636.809 a la fecha de presentación del informe (27 de septiembre de 2024). Al respecto, resulta necesario indicar que siguiendo los lineamientos de la sentencia SC20950-2017 con ponencia del doctor Ariel Salazar Ramírez (12 de diciembre de 2017), ante la ausencia de acreditación de los ingresos, para la tasación del lucro cesante debe acogerse el salario mínimo legal mensual vigente. En ese sentido, para aplicar la fórmula prevista por el alto tribunal se tendrá como ingreso un salario mensual mínimo legal vigente como quiera que el extremo actor no acreditó con la presentación de la demanda el valor de los ingresos del señor Luis Enrique Jérez Medina. En virtud de lo expuesto y siguiendo los lineamientos de la Corte, la suma a reconocer sería de $206.636.809 por lucro cesante futuro, sin reconocer rubro alguno por concepto de lucro cesante consolidado, por cuanto no fue solicitado en la demanda.
3. Deducible: Se contempla un valor de $1.500.000 por concepto de deducible, de modo que la liquidación de las pretensiones, una vez aplicado el deducible, asciende a la suma de $385.136.809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</si>
</sst>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4"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0" borderId="1" xfId="0" applyNumberFormat="1" applyBorder="1" applyAlignment="1">
      <alignment horizontal="justify" vertical="top"/>
    </xf>
    <xf numFmtId="0" fontId="0" fillId="0" borderId="1" xfId="0" applyBorder="1" applyAlignment="1">
      <alignment horizontal="justify" vertical="top"/>
    </xf>
    <xf numFmtId="0" fontId="0" fillId="0" borderId="1" xfId="0" applyBorder="1" applyAlignment="1">
      <alignment horizontal="justify" vertical="top" wrapText="1"/>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 zoomScaleNormal="100" workbookViewId="0">
      <selection activeCell="B7" sqref="B7:C7"/>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51" t="s">
        <v>0</v>
      </c>
      <c r="B1" s="51"/>
      <c r="C1" s="51"/>
    </row>
    <row r="2" spans="1:3" x14ac:dyDescent="0.25">
      <c r="A2" s="5" t="s">
        <v>1</v>
      </c>
      <c r="B2" s="54" t="s">
        <v>2</v>
      </c>
      <c r="C2" s="55"/>
    </row>
    <row r="3" spans="1:3" x14ac:dyDescent="0.25">
      <c r="A3" s="5" t="s">
        <v>3</v>
      </c>
      <c r="B3" s="52" t="s">
        <v>4</v>
      </c>
      <c r="C3" s="53"/>
    </row>
    <row r="4" spans="1:3" x14ac:dyDescent="0.25">
      <c r="A4" s="5" t="s">
        <v>5</v>
      </c>
      <c r="B4" s="52" t="s">
        <v>6</v>
      </c>
      <c r="C4" s="53"/>
    </row>
    <row r="5" spans="1:3" ht="31.5" customHeight="1" x14ac:dyDescent="0.25">
      <c r="A5" s="5" t="s">
        <v>7</v>
      </c>
      <c r="B5" s="52" t="s">
        <v>8</v>
      </c>
      <c r="C5" s="53"/>
    </row>
    <row r="6" spans="1:3" x14ac:dyDescent="0.25">
      <c r="A6" s="5" t="s">
        <v>9</v>
      </c>
      <c r="B6" s="47" t="s">
        <v>10</v>
      </c>
      <c r="C6" s="47"/>
    </row>
    <row r="7" spans="1:3" x14ac:dyDescent="0.25">
      <c r="A7" s="27" t="s">
        <v>11</v>
      </c>
      <c r="B7" s="52" t="s">
        <v>12</v>
      </c>
      <c r="C7" s="53"/>
    </row>
    <row r="8" spans="1:3" ht="35.450000000000003" customHeight="1" x14ac:dyDescent="0.25">
      <c r="A8" s="27" t="s">
        <v>13</v>
      </c>
      <c r="B8" s="47" t="s">
        <v>14</v>
      </c>
      <c r="C8" s="47"/>
    </row>
    <row r="9" spans="1:3" x14ac:dyDescent="0.25">
      <c r="A9" s="27" t="s">
        <v>15</v>
      </c>
      <c r="B9" s="47">
        <v>91256553</v>
      </c>
      <c r="C9" s="47"/>
    </row>
    <row r="10" spans="1:3" x14ac:dyDescent="0.25">
      <c r="A10" s="27" t="s">
        <v>16</v>
      </c>
      <c r="B10" s="48" t="s">
        <v>17</v>
      </c>
      <c r="C10" s="48"/>
    </row>
    <row r="11" spans="1:3" ht="30" customHeight="1" x14ac:dyDescent="0.25">
      <c r="A11" s="28" t="s">
        <v>18</v>
      </c>
      <c r="B11" s="48" t="s">
        <v>17</v>
      </c>
      <c r="C11" s="48"/>
    </row>
    <row r="12" spans="1:3" ht="30" customHeight="1" x14ac:dyDescent="0.25">
      <c r="A12" s="5" t="s">
        <v>19</v>
      </c>
      <c r="B12" s="48" t="s">
        <v>17</v>
      </c>
      <c r="C12" s="48"/>
    </row>
    <row r="13" spans="1:3" x14ac:dyDescent="0.25">
      <c r="A13" s="5" t="s">
        <v>20</v>
      </c>
      <c r="B13" s="47" t="s">
        <v>21</v>
      </c>
      <c r="C13" s="47"/>
    </row>
    <row r="14" spans="1:3" x14ac:dyDescent="0.25">
      <c r="A14" s="5" t="s">
        <v>22</v>
      </c>
      <c r="B14" s="46">
        <v>24880</v>
      </c>
      <c r="C14" s="47"/>
    </row>
    <row r="15" spans="1:3" x14ac:dyDescent="0.25">
      <c r="A15" s="5" t="s">
        <v>23</v>
      </c>
      <c r="B15" s="47">
        <v>49</v>
      </c>
      <c r="C15" s="47"/>
    </row>
    <row r="16" spans="1:3" x14ac:dyDescent="0.25">
      <c r="A16" s="5" t="s">
        <v>24</v>
      </c>
      <c r="B16" s="46">
        <v>43031</v>
      </c>
      <c r="C16" s="47"/>
    </row>
    <row r="17" spans="1:3" ht="15" customHeight="1" x14ac:dyDescent="0.25">
      <c r="A17" s="5" t="s">
        <v>25</v>
      </c>
      <c r="B17" s="48" t="s">
        <v>26</v>
      </c>
      <c r="C17" s="48"/>
    </row>
    <row r="18" spans="1:3" x14ac:dyDescent="0.25">
      <c r="A18" s="5" t="s">
        <v>27</v>
      </c>
      <c r="B18" s="48" t="s">
        <v>17</v>
      </c>
      <c r="C18" s="48"/>
    </row>
    <row r="19" spans="1:3" ht="18.75" customHeight="1" x14ac:dyDescent="0.25">
      <c r="A19" s="5" t="s">
        <v>28</v>
      </c>
      <c r="B19" s="48" t="s">
        <v>17</v>
      </c>
      <c r="C19" s="48"/>
    </row>
    <row r="20" spans="1:3" x14ac:dyDescent="0.25">
      <c r="A20" s="5" t="s">
        <v>29</v>
      </c>
      <c r="B20" s="47">
        <v>1</v>
      </c>
      <c r="C20" s="47"/>
    </row>
    <row r="21" spans="1:3" ht="17.25" customHeight="1" x14ac:dyDescent="0.25">
      <c r="A21" s="5" t="s">
        <v>30</v>
      </c>
      <c r="B21" s="48" t="s">
        <v>31</v>
      </c>
      <c r="C21" s="48"/>
    </row>
    <row r="22" spans="1:3" x14ac:dyDescent="0.25">
      <c r="A22" s="27" t="s">
        <v>32</v>
      </c>
      <c r="B22" s="46">
        <v>43031</v>
      </c>
      <c r="C22" s="47"/>
    </row>
    <row r="23" spans="1:3" x14ac:dyDescent="0.25">
      <c r="A23" s="27" t="s">
        <v>33</v>
      </c>
      <c r="B23" s="45">
        <v>43525</v>
      </c>
      <c r="C23" s="43"/>
    </row>
    <row r="24" spans="1:3" x14ac:dyDescent="0.25">
      <c r="A24" s="27" t="s">
        <v>34</v>
      </c>
      <c r="B24" s="45">
        <v>43594</v>
      </c>
      <c r="C24" s="43"/>
    </row>
    <row r="25" spans="1:3" x14ac:dyDescent="0.25">
      <c r="A25" s="56" t="s">
        <v>35</v>
      </c>
      <c r="B25" s="43" t="s">
        <v>36</v>
      </c>
      <c r="C25" s="44"/>
    </row>
    <row r="26" spans="1:3" x14ac:dyDescent="0.25">
      <c r="A26" s="56"/>
      <c r="B26" s="44"/>
      <c r="C26" s="44"/>
    </row>
    <row r="27" spans="1:3" ht="129" customHeight="1" x14ac:dyDescent="0.25">
      <c r="A27" s="56"/>
      <c r="B27" s="44"/>
      <c r="C27" s="44"/>
    </row>
    <row r="28" spans="1:3" x14ac:dyDescent="0.25">
      <c r="A28" s="27" t="s">
        <v>37</v>
      </c>
      <c r="B28" s="44" t="s">
        <v>38</v>
      </c>
      <c r="C28" s="44"/>
    </row>
    <row r="29" spans="1:3" x14ac:dyDescent="0.25">
      <c r="A29" s="27" t="s">
        <v>39</v>
      </c>
      <c r="B29" s="47">
        <v>52190017</v>
      </c>
      <c r="C29" s="47"/>
    </row>
    <row r="30" spans="1:3" x14ac:dyDescent="0.25">
      <c r="A30" s="27" t="s">
        <v>40</v>
      </c>
      <c r="B30" s="44" t="s">
        <v>41</v>
      </c>
      <c r="C30" s="44"/>
    </row>
    <row r="31" spans="1:3" x14ac:dyDescent="0.25">
      <c r="A31" s="27" t="s">
        <v>42</v>
      </c>
      <c r="B31" s="44" t="s">
        <v>43</v>
      </c>
      <c r="C31" s="44"/>
    </row>
    <row r="32" spans="1:3" x14ac:dyDescent="0.25">
      <c r="A32" s="27" t="s">
        <v>44</v>
      </c>
      <c r="B32" s="49">
        <v>45197</v>
      </c>
      <c r="C32" s="50"/>
    </row>
    <row r="33" spans="1:3" x14ac:dyDescent="0.25">
      <c r="A33" s="5" t="s">
        <v>45</v>
      </c>
      <c r="B33" s="46">
        <v>45539</v>
      </c>
      <c r="C33" s="46"/>
    </row>
    <row r="34" spans="1:3" ht="45" x14ac:dyDescent="0.25">
      <c r="A34" s="5" t="s">
        <v>46</v>
      </c>
      <c r="B34" s="46">
        <v>45569</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A17" sqref="A17:A21"/>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57" t="s">
        <v>47</v>
      </c>
      <c r="B1" s="57"/>
      <c r="C1" s="57"/>
    </row>
    <row r="2" spans="1:3" ht="15.75" customHeight="1" x14ac:dyDescent="0.25">
      <c r="A2" s="20" t="s">
        <v>48</v>
      </c>
      <c r="B2" s="58" t="s">
        <v>49</v>
      </c>
      <c r="C2" s="59"/>
    </row>
    <row r="3" spans="1:3" s="2" customFormat="1" x14ac:dyDescent="0.25">
      <c r="A3" s="5" t="s">
        <v>1</v>
      </c>
      <c r="B3" s="47" t="str">
        <f>'AUTOS  NOTA 322'!B2:C2</f>
        <v>110013103009-2023-00446-00</v>
      </c>
      <c r="C3" s="47"/>
    </row>
    <row r="4" spans="1:3" s="2" customFormat="1" x14ac:dyDescent="0.25">
      <c r="A4" s="5" t="s">
        <v>3</v>
      </c>
      <c r="B4" s="47" t="str">
        <f>'AUTOS  NOTA 322'!B3:C3</f>
        <v>SESENTA (60) CIVIL DEL CIRCUITO DE BOGOTÁ D.C.</v>
      </c>
      <c r="C4" s="47"/>
    </row>
    <row r="5" spans="1:3" s="2" customFormat="1" x14ac:dyDescent="0.25">
      <c r="A5" s="5" t="s">
        <v>5</v>
      </c>
      <c r="B5" s="47" t="str">
        <f>'AUTOS  NOTA 322'!B4:C4</f>
        <v>ALLIANZ SEGUROS S.A., DORA INES LEÓN GARCÍA, JOSE GABRIEL CARREÑO LUNA, SALOMON DÍAZ GARCÍA</v>
      </c>
      <c r="C5" s="47"/>
    </row>
    <row r="6" spans="1:3" s="2" customFormat="1" x14ac:dyDescent="0.25">
      <c r="A6" s="5" t="s">
        <v>7</v>
      </c>
      <c r="B6" s="47" t="str">
        <f>'AUTOS  NOTA 322'!B5:C5</f>
        <v>NANCY YANETH HERNANDEZ JAIMES, JHOAN ENRIQUE JEREZ HERNÁNDEZ, DEISY JEREZ HERNÁNDEZ</v>
      </c>
      <c r="C6" s="47"/>
    </row>
    <row r="7" spans="1:3" s="2" customFormat="1" x14ac:dyDescent="0.25">
      <c r="A7" s="5" t="s">
        <v>9</v>
      </c>
      <c r="B7" s="47" t="str">
        <f>'AUTOS  NOTA 322'!B6:C6</f>
        <v>DEMANDA DIRECTA</v>
      </c>
      <c r="C7" s="47"/>
    </row>
    <row r="8" spans="1:3" s="2" customFormat="1" x14ac:dyDescent="0.25">
      <c r="A8" s="30" t="s">
        <v>50</v>
      </c>
      <c r="B8" s="47" t="str">
        <f>'AUTOS  NOTA 322'!B7:C8</f>
        <v>LUIS ENRIQUE JEREZ MEDINA</v>
      </c>
      <c r="C8" s="47"/>
    </row>
    <row r="9" spans="1:3" x14ac:dyDescent="0.25">
      <c r="A9" s="20" t="s">
        <v>51</v>
      </c>
      <c r="B9" s="47">
        <v>21910603</v>
      </c>
      <c r="C9" s="47"/>
    </row>
    <row r="10" spans="1:3" x14ac:dyDescent="0.25">
      <c r="A10" s="20" t="s">
        <v>52</v>
      </c>
      <c r="B10" s="52" t="s">
        <v>12</v>
      </c>
      <c r="C10" s="53"/>
    </row>
    <row r="11" spans="1:3" x14ac:dyDescent="0.25">
      <c r="A11" s="20" t="s">
        <v>53</v>
      </c>
      <c r="B11" s="72">
        <v>4000000000</v>
      </c>
      <c r="C11" s="73"/>
    </row>
    <row r="12" spans="1:3" x14ac:dyDescent="0.25">
      <c r="A12" s="20" t="s">
        <v>54</v>
      </c>
      <c r="B12" s="72">
        <v>1500000</v>
      </c>
      <c r="C12" s="73"/>
    </row>
    <row r="13" spans="1:3" x14ac:dyDescent="0.25">
      <c r="A13" s="20" t="s">
        <v>55</v>
      </c>
      <c r="B13" s="52" t="s">
        <v>56</v>
      </c>
      <c r="C13" s="53"/>
    </row>
    <row r="14" spans="1:3" x14ac:dyDescent="0.25">
      <c r="A14" s="20" t="s">
        <v>57</v>
      </c>
      <c r="B14" s="48" t="s">
        <v>58</v>
      </c>
      <c r="C14" s="47"/>
    </row>
    <row r="15" spans="1:3" x14ac:dyDescent="0.25">
      <c r="A15" s="20" t="s">
        <v>59</v>
      </c>
      <c r="B15" s="47" t="s">
        <v>60</v>
      </c>
      <c r="C15" s="47"/>
    </row>
    <row r="16" spans="1:3" x14ac:dyDescent="0.25">
      <c r="A16" s="20" t="s">
        <v>61</v>
      </c>
      <c r="B16" s="47" t="s">
        <v>60</v>
      </c>
      <c r="C16" s="47"/>
    </row>
    <row r="17" spans="1:3" x14ac:dyDescent="0.25">
      <c r="A17" s="74" t="s">
        <v>62</v>
      </c>
      <c r="B17" s="47" t="s">
        <v>63</v>
      </c>
      <c r="C17" s="47"/>
    </row>
    <row r="18" spans="1:3" x14ac:dyDescent="0.25">
      <c r="A18" s="75"/>
      <c r="B18" s="10"/>
      <c r="C18" s="10" t="s">
        <v>64</v>
      </c>
    </row>
    <row r="19" spans="1:3" x14ac:dyDescent="0.25">
      <c r="A19" s="75"/>
      <c r="B19" s="6" t="s">
        <v>65</v>
      </c>
      <c r="C19" s="6"/>
    </row>
    <row r="20" spans="1:3" x14ac:dyDescent="0.25">
      <c r="A20" s="75"/>
      <c r="B20" s="6"/>
      <c r="C20" s="6"/>
    </row>
    <row r="21" spans="1:3" x14ac:dyDescent="0.25">
      <c r="A21" s="76"/>
      <c r="B21" s="6"/>
      <c r="C21" s="6"/>
    </row>
    <row r="22" spans="1:3" x14ac:dyDescent="0.25">
      <c r="A22" s="20" t="s">
        <v>66</v>
      </c>
      <c r="B22" s="47"/>
      <c r="C22" s="47"/>
    </row>
    <row r="23" spans="1:3" x14ac:dyDescent="0.25">
      <c r="A23" s="20" t="s">
        <v>67</v>
      </c>
      <c r="B23" s="58"/>
      <c r="C23" s="59"/>
    </row>
    <row r="24" spans="1:3" x14ac:dyDescent="0.25">
      <c r="A24" s="20" t="s">
        <v>68</v>
      </c>
      <c r="B24" s="47" t="s">
        <v>69</v>
      </c>
      <c r="C24" s="47"/>
    </row>
    <row r="25" spans="1:3" x14ac:dyDescent="0.25">
      <c r="A25" s="20" t="s">
        <v>70</v>
      </c>
      <c r="B25" s="47"/>
      <c r="C25" s="47"/>
    </row>
    <row r="26" spans="1:3" x14ac:dyDescent="0.25">
      <c r="A26" s="20" t="s">
        <v>71</v>
      </c>
      <c r="B26" s="47"/>
      <c r="C26" s="47"/>
    </row>
    <row r="27" spans="1:3" x14ac:dyDescent="0.25">
      <c r="A27" s="19" t="s">
        <v>72</v>
      </c>
      <c r="B27" s="47"/>
      <c r="C27" s="47"/>
    </row>
    <row r="28" spans="1:3" x14ac:dyDescent="0.25">
      <c r="A28" s="60" t="s">
        <v>73</v>
      </c>
      <c r="B28" s="60"/>
      <c r="C28" s="60"/>
    </row>
    <row r="29" spans="1:3" x14ac:dyDescent="0.25">
      <c r="A29" s="70" t="s">
        <v>74</v>
      </c>
      <c r="B29" s="71"/>
      <c r="C29" s="11"/>
    </row>
    <row r="30" spans="1:3" x14ac:dyDescent="0.25">
      <c r="A30" s="70" t="s">
        <v>75</v>
      </c>
      <c r="B30" s="71"/>
      <c r="C30" s="11"/>
    </row>
    <row r="31" spans="1:3" x14ac:dyDescent="0.25">
      <c r="A31" s="70" t="s">
        <v>76</v>
      </c>
      <c r="B31" s="71"/>
      <c r="C31" s="12"/>
    </row>
    <row r="32" spans="1:3" x14ac:dyDescent="0.25">
      <c r="A32" s="70" t="s">
        <v>77</v>
      </c>
      <c r="B32" s="71"/>
      <c r="C32" s="11"/>
    </row>
    <row r="33" spans="1:3" x14ac:dyDescent="0.25">
      <c r="A33" s="70" t="s">
        <v>78</v>
      </c>
      <c r="B33" s="71"/>
      <c r="C33" s="11"/>
    </row>
    <row r="34" spans="1:3" x14ac:dyDescent="0.25">
      <c r="A34" s="70" t="s">
        <v>79</v>
      </c>
      <c r="B34" s="71"/>
      <c r="C34" s="13"/>
    </row>
    <row r="35" spans="1:3" x14ac:dyDescent="0.25">
      <c r="A35" s="61" t="s">
        <v>80</v>
      </c>
      <c r="B35" s="62"/>
      <c r="C35" s="14"/>
    </row>
    <row r="36" spans="1:3" x14ac:dyDescent="0.25">
      <c r="A36" s="61" t="s">
        <v>81</v>
      </c>
      <c r="B36" s="62"/>
      <c r="C36" s="15"/>
    </row>
    <row r="37" spans="1:3" x14ac:dyDescent="0.25">
      <c r="A37" s="63" t="s">
        <v>82</v>
      </c>
      <c r="B37" s="64"/>
      <c r="C37" s="15"/>
    </row>
    <row r="38" spans="1:3" x14ac:dyDescent="0.25">
      <c r="A38" s="65"/>
      <c r="B38" s="66"/>
      <c r="C38" s="15"/>
    </row>
    <row r="39" spans="1:3" x14ac:dyDescent="0.25">
      <c r="A39" s="67"/>
      <c r="B39" s="68"/>
      <c r="C39" s="15"/>
    </row>
    <row r="40" spans="1:3" x14ac:dyDescent="0.25">
      <c r="A40" s="69" t="s">
        <v>83</v>
      </c>
      <c r="B40" s="69"/>
      <c r="C40" s="69"/>
    </row>
    <row r="41" spans="1:3" x14ac:dyDescent="0.25">
      <c r="A41" s="17" t="s">
        <v>84</v>
      </c>
      <c r="B41" s="18"/>
      <c r="C41" s="15"/>
    </row>
    <row r="42" spans="1:3" x14ac:dyDescent="0.25">
      <c r="A42" s="61" t="s">
        <v>85</v>
      </c>
      <c r="B42" s="62"/>
      <c r="C42" s="15"/>
    </row>
    <row r="43" spans="1:3" x14ac:dyDescent="0.25">
      <c r="A43" s="61" t="s">
        <v>86</v>
      </c>
      <c r="B43" s="62"/>
      <c r="C43" s="15"/>
    </row>
    <row r="44" spans="1:3" x14ac:dyDescent="0.25">
      <c r="A44" s="17" t="s">
        <v>87</v>
      </c>
      <c r="B44" s="18"/>
      <c r="C44" s="15"/>
    </row>
    <row r="45" spans="1:3" x14ac:dyDescent="0.25">
      <c r="A45" s="17" t="s">
        <v>88</v>
      </c>
      <c r="B45" s="18"/>
      <c r="C45" s="15"/>
    </row>
    <row r="46" spans="1:3" x14ac:dyDescent="0.25">
      <c r="A46" s="61" t="s">
        <v>89</v>
      </c>
      <c r="B46" s="62"/>
      <c r="C46" s="15"/>
    </row>
    <row r="47" spans="1:3" x14ac:dyDescent="0.25">
      <c r="A47" s="17" t="s">
        <v>90</v>
      </c>
      <c r="B47" s="16"/>
      <c r="C47" s="15"/>
    </row>
    <row r="48" spans="1:3" x14ac:dyDescent="0.25">
      <c r="A48" s="61" t="s">
        <v>91</v>
      </c>
      <c r="B48" s="62"/>
      <c r="C48" s="15"/>
    </row>
    <row r="49" spans="1:3" x14ac:dyDescent="0.25">
      <c r="A49" s="61" t="s">
        <v>92</v>
      </c>
      <c r="B49" s="62"/>
      <c r="C49" s="15"/>
    </row>
    <row r="50" spans="1:3" x14ac:dyDescent="0.25">
      <c r="A50" s="61" t="s">
        <v>82</v>
      </c>
      <c r="B50" s="62"/>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17556515-C584-4B63-A3DE-A71BC8A4FCE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Normal="100" workbookViewId="0">
      <selection activeCell="B3" sqref="B3:C3"/>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57" t="s">
        <v>93</v>
      </c>
      <c r="B1" s="57"/>
      <c r="C1" s="57"/>
    </row>
    <row r="2" spans="1:9" ht="15" customHeight="1" x14ac:dyDescent="0.25">
      <c r="A2" s="34" t="s">
        <v>48</v>
      </c>
      <c r="B2" s="81" t="str">
        <f>'AUTOS NOTA 321'!B2:C2</f>
        <v>SINIESTRO   62475644 LEGIS APJ32611</v>
      </c>
      <c r="C2" s="82"/>
    </row>
    <row r="3" spans="1:9" x14ac:dyDescent="0.25">
      <c r="A3" s="35" t="s">
        <v>1</v>
      </c>
      <c r="B3" s="85" t="str">
        <f>'AUTOS  NOTA 322'!B2:C2</f>
        <v>110013103009-2023-00446-00</v>
      </c>
      <c r="C3" s="85"/>
    </row>
    <row r="4" spans="1:9" x14ac:dyDescent="0.25">
      <c r="A4" s="35" t="s">
        <v>3</v>
      </c>
      <c r="B4" s="85" t="str">
        <f>'AUTOS  NOTA 322'!B3:C3</f>
        <v>SESENTA (60) CIVIL DEL CIRCUITO DE BOGOTÁ D.C.</v>
      </c>
      <c r="C4" s="85"/>
    </row>
    <row r="5" spans="1:9" x14ac:dyDescent="0.25">
      <c r="A5" s="35" t="s">
        <v>5</v>
      </c>
      <c r="B5" s="85" t="str">
        <f>'AUTOS  NOTA 322'!B4:C4</f>
        <v>ALLIANZ SEGUROS S.A., DORA INES LEÓN GARCÍA, JOSE GABRIEL CARREÑO LUNA, SALOMON DÍAZ GARCÍA</v>
      </c>
      <c r="C5" s="85"/>
    </row>
    <row r="6" spans="1:9" ht="15" customHeight="1" x14ac:dyDescent="0.25">
      <c r="A6" s="35" t="s">
        <v>7</v>
      </c>
      <c r="B6" s="85" t="str">
        <f>'AUTOS  NOTA 322'!B5:C5</f>
        <v>NANCY YANETH HERNANDEZ JAIMES, JHOAN ENRIQUE JEREZ HERNÁNDEZ, DEISY JEREZ HERNÁNDEZ</v>
      </c>
      <c r="C6" s="85"/>
    </row>
    <row r="7" spans="1:9" x14ac:dyDescent="0.25">
      <c r="A7" s="35" t="s">
        <v>9</v>
      </c>
      <c r="B7" s="85" t="str">
        <f>'AUTOS  NOTA 322'!B6:C6</f>
        <v>DEMANDA DIRECTA</v>
      </c>
      <c r="C7" s="85"/>
    </row>
    <row r="8" spans="1:9" x14ac:dyDescent="0.25">
      <c r="A8" s="37" t="s">
        <v>50</v>
      </c>
      <c r="B8" s="85" t="str">
        <f>'AUTOS  NOTA 322'!B7:C8</f>
        <v>LUIS ENRIQUE JEREZ MEDINA</v>
      </c>
      <c r="C8" s="85"/>
    </row>
    <row r="9" spans="1:9" ht="30" x14ac:dyDescent="0.25">
      <c r="A9" s="35" t="s">
        <v>94</v>
      </c>
      <c r="B9" s="79">
        <f>SUM(C11,C12,C14,C15,C17)</f>
        <v>628260346</v>
      </c>
      <c r="C9" s="80"/>
    </row>
    <row r="10" spans="1:9" x14ac:dyDescent="0.25">
      <c r="A10" s="86" t="s">
        <v>95</v>
      </c>
      <c r="B10" s="83" t="s">
        <v>96</v>
      </c>
      <c r="C10" s="84"/>
    </row>
    <row r="11" spans="1:9" x14ac:dyDescent="0.25">
      <c r="A11" s="86"/>
      <c r="B11" s="36" t="s">
        <v>97</v>
      </c>
      <c r="C11" s="31">
        <v>238260346</v>
      </c>
    </row>
    <row r="12" spans="1:9" x14ac:dyDescent="0.25">
      <c r="A12" s="86"/>
      <c r="B12" s="36" t="s">
        <v>98</v>
      </c>
      <c r="C12" s="31"/>
    </row>
    <row r="13" spans="1:9" x14ac:dyDescent="0.25">
      <c r="A13" s="86"/>
      <c r="B13" s="83"/>
      <c r="C13" s="84"/>
    </row>
    <row r="14" spans="1:9" x14ac:dyDescent="0.25">
      <c r="A14" s="86"/>
      <c r="B14" s="36" t="s">
        <v>99</v>
      </c>
      <c r="C14" s="39">
        <v>390000000</v>
      </c>
    </row>
    <row r="15" spans="1:9" x14ac:dyDescent="0.25">
      <c r="A15" s="86"/>
      <c r="B15" s="36" t="s">
        <v>100</v>
      </c>
      <c r="C15" s="39"/>
      <c r="E15" t="s">
        <v>101</v>
      </c>
      <c r="F15" s="22">
        <v>0.7</v>
      </c>
    </row>
    <row r="16" spans="1:9" x14ac:dyDescent="0.25">
      <c r="A16" s="86"/>
      <c r="B16" s="83" t="s">
        <v>102</v>
      </c>
      <c r="C16" s="84"/>
      <c r="E16" t="s">
        <v>103</v>
      </c>
      <c r="F16" s="23">
        <v>0.3</v>
      </c>
      <c r="I16" s="25"/>
    </row>
    <row r="17" spans="1:9" x14ac:dyDescent="0.25">
      <c r="A17" s="86"/>
      <c r="B17" s="36"/>
      <c r="C17" s="40"/>
      <c r="F17" s="26"/>
      <c r="I17" s="25"/>
    </row>
    <row r="18" spans="1:9" ht="23.25" customHeight="1" x14ac:dyDescent="0.25">
      <c r="A18" s="38" t="s">
        <v>104</v>
      </c>
      <c r="B18" s="81" t="s">
        <v>139</v>
      </c>
      <c r="C18" s="82"/>
    </row>
    <row r="19" spans="1:9" ht="60" x14ac:dyDescent="0.25">
      <c r="A19" s="35" t="s">
        <v>105</v>
      </c>
      <c r="B19" s="93" t="s">
        <v>169</v>
      </c>
      <c r="C19" s="94"/>
    </row>
    <row r="20" spans="1:9" ht="15" customHeight="1" x14ac:dyDescent="0.25">
      <c r="A20" s="21" t="s">
        <v>106</v>
      </c>
      <c r="B20" s="90">
        <f>((C22+C23+C25+C26+C30+C28+C32+C34+C29+C33)-C37)*C36*C38</f>
        <v>385136809</v>
      </c>
      <c r="C20" s="90"/>
    </row>
    <row r="21" spans="1:9" x14ac:dyDescent="0.25">
      <c r="A21" s="7" t="s">
        <v>107</v>
      </c>
      <c r="B21" s="95" t="s">
        <v>96</v>
      </c>
      <c r="C21" s="96"/>
    </row>
    <row r="22" spans="1:9" x14ac:dyDescent="0.25">
      <c r="A22" s="77"/>
      <c r="B22" s="36" t="s">
        <v>97</v>
      </c>
      <c r="C22" s="31">
        <v>206636809</v>
      </c>
    </row>
    <row r="23" spans="1:9" x14ac:dyDescent="0.25">
      <c r="A23" s="78"/>
      <c r="B23" s="36" t="s">
        <v>98</v>
      </c>
      <c r="C23" s="31">
        <v>0</v>
      </c>
    </row>
    <row r="24" spans="1:9" x14ac:dyDescent="0.25">
      <c r="A24" s="78"/>
      <c r="B24" s="83" t="s">
        <v>108</v>
      </c>
      <c r="C24" s="84"/>
    </row>
    <row r="25" spans="1:9" x14ac:dyDescent="0.25">
      <c r="A25" s="78"/>
      <c r="B25" s="36" t="s">
        <v>99</v>
      </c>
      <c r="C25" s="31">
        <v>180000000</v>
      </c>
    </row>
    <row r="26" spans="1:9" ht="28.9" customHeight="1" x14ac:dyDescent="0.25">
      <c r="A26" s="78"/>
      <c r="B26" s="36" t="s">
        <v>109</v>
      </c>
      <c r="C26" s="31">
        <v>0</v>
      </c>
    </row>
    <row r="27" spans="1:9" x14ac:dyDescent="0.25">
      <c r="A27" s="78"/>
      <c r="B27" s="83" t="s">
        <v>110</v>
      </c>
      <c r="C27" s="84"/>
    </row>
    <row r="28" spans="1:9" x14ac:dyDescent="0.25">
      <c r="A28" s="78"/>
      <c r="B28" s="36" t="s">
        <v>111</v>
      </c>
      <c r="C28" s="31">
        <v>0</v>
      </c>
    </row>
    <row r="29" spans="1:9" x14ac:dyDescent="0.25">
      <c r="A29" s="78"/>
      <c r="B29" s="36" t="s">
        <v>97</v>
      </c>
      <c r="C29" s="31">
        <v>0</v>
      </c>
    </row>
    <row r="30" spans="1:9" x14ac:dyDescent="0.25">
      <c r="A30" s="78"/>
      <c r="B30" s="36" t="s">
        <v>98</v>
      </c>
      <c r="C30" s="31">
        <v>0</v>
      </c>
    </row>
    <row r="31" spans="1:9" x14ac:dyDescent="0.25">
      <c r="A31" s="78"/>
      <c r="B31" s="83" t="s">
        <v>112</v>
      </c>
      <c r="C31" s="84"/>
    </row>
    <row r="32" spans="1:9" x14ac:dyDescent="0.25">
      <c r="A32" s="78"/>
      <c r="B32" s="36"/>
      <c r="C32" s="31"/>
    </row>
    <row r="33" spans="1:3" x14ac:dyDescent="0.25">
      <c r="A33" s="78"/>
      <c r="B33" s="36" t="s">
        <v>97</v>
      </c>
      <c r="C33" s="31">
        <v>0</v>
      </c>
    </row>
    <row r="34" spans="1:3" x14ac:dyDescent="0.25">
      <c r="A34" s="78"/>
      <c r="B34" s="36" t="s">
        <v>98</v>
      </c>
      <c r="C34" s="31">
        <v>0</v>
      </c>
    </row>
    <row r="35" spans="1:3" x14ac:dyDescent="0.25">
      <c r="A35" s="78"/>
      <c r="B35" s="83" t="s">
        <v>113</v>
      </c>
      <c r="C35" s="84"/>
    </row>
    <row r="36" spans="1:3" x14ac:dyDescent="0.25">
      <c r="A36" s="78"/>
      <c r="B36" s="36" t="s">
        <v>114</v>
      </c>
      <c r="C36" s="32">
        <v>1</v>
      </c>
    </row>
    <row r="37" spans="1:3" x14ac:dyDescent="0.25">
      <c r="A37" s="78"/>
      <c r="B37" s="36" t="s">
        <v>54</v>
      </c>
      <c r="C37" s="33">
        <v>1500000</v>
      </c>
    </row>
    <row r="38" spans="1:3" x14ac:dyDescent="0.25">
      <c r="A38" s="78"/>
      <c r="B38" s="36" t="s">
        <v>115</v>
      </c>
      <c r="C38" s="32">
        <v>1</v>
      </c>
    </row>
    <row r="39" spans="1:3" x14ac:dyDescent="0.25">
      <c r="A39" s="24" t="s">
        <v>116</v>
      </c>
      <c r="B39" s="90">
        <f>IFERROR(B20*(VLOOKUP(B18,E15:F17,2,0)),16666)</f>
        <v>16666</v>
      </c>
      <c r="C39" s="90"/>
    </row>
    <row r="40" spans="1:3" ht="93" customHeight="1" x14ac:dyDescent="0.25">
      <c r="A40" s="35" t="s">
        <v>117</v>
      </c>
      <c r="B40" s="91" t="s">
        <v>171</v>
      </c>
      <c r="C40" s="92"/>
    </row>
    <row r="41" spans="1:3" ht="211.5" customHeight="1" x14ac:dyDescent="0.25">
      <c r="A41" s="35" t="s">
        <v>118</v>
      </c>
      <c r="B41" s="88" t="s">
        <v>170</v>
      </c>
      <c r="C41" s="89"/>
    </row>
    <row r="42" spans="1:3" ht="25.9" customHeight="1" x14ac:dyDescent="0.25">
      <c r="A42" s="42" t="s">
        <v>119</v>
      </c>
      <c r="B42" s="42"/>
      <c r="C42" s="42"/>
    </row>
    <row r="43" spans="1:3" x14ac:dyDescent="0.25">
      <c r="A43" s="41" t="s">
        <v>120</v>
      </c>
      <c r="B43" s="87"/>
      <c r="C43" s="87"/>
    </row>
    <row r="44" spans="1:3" ht="40.9" customHeight="1" x14ac:dyDescent="0.25">
      <c r="A44" s="41" t="s">
        <v>121</v>
      </c>
      <c r="B44" s="87"/>
      <c r="C44" s="87"/>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57" t="s">
        <v>122</v>
      </c>
      <c r="B1" s="57"/>
      <c r="C1" s="57"/>
    </row>
    <row r="2" spans="1:3" x14ac:dyDescent="0.25">
      <c r="A2" s="20" t="s">
        <v>48</v>
      </c>
      <c r="B2" s="58" t="str">
        <f>'AUTOS NOTA 324'!B2:C2</f>
        <v>SINIESTRO   62475644 LEGIS APJ32611</v>
      </c>
      <c r="C2" s="59"/>
    </row>
    <row r="3" spans="1:3" x14ac:dyDescent="0.25">
      <c r="A3" s="5" t="s">
        <v>1</v>
      </c>
      <c r="B3" s="47" t="str">
        <f>'AUTOS  NOTA 322'!B2:C2</f>
        <v>110013103009-2023-00446-00</v>
      </c>
      <c r="C3" s="47"/>
    </row>
    <row r="4" spans="1:3" x14ac:dyDescent="0.25">
      <c r="A4" s="5" t="s">
        <v>3</v>
      </c>
      <c r="B4" s="47" t="str">
        <f>'AUTOS  NOTA 322'!B3:C3</f>
        <v>SESENTA (60) CIVIL DEL CIRCUITO DE BOGOTÁ D.C.</v>
      </c>
      <c r="C4" s="47"/>
    </row>
    <row r="5" spans="1:3" x14ac:dyDescent="0.25">
      <c r="A5" s="5" t="s">
        <v>5</v>
      </c>
      <c r="B5" s="47" t="str">
        <f>'AUTOS  NOTA 322'!B4:C4</f>
        <v>ALLIANZ SEGUROS S.A., DORA INES LEÓN GARCÍA, JOSE GABRIEL CARREÑO LUNA, SALOMON DÍAZ GARCÍA</v>
      </c>
      <c r="C5" s="47"/>
    </row>
    <row r="6" spans="1:3" ht="15" customHeight="1" x14ac:dyDescent="0.25">
      <c r="A6" s="5" t="s">
        <v>7</v>
      </c>
      <c r="B6" s="47" t="str">
        <f>'AUTOS  NOTA 322'!B5:C5</f>
        <v>NANCY YANETH HERNANDEZ JAIMES, JHOAN ENRIQUE JEREZ HERNÁNDEZ, DEISY JEREZ HERNÁNDEZ</v>
      </c>
      <c r="C6" s="47"/>
    </row>
    <row r="7" spans="1:3" ht="15" customHeight="1" x14ac:dyDescent="0.25">
      <c r="A7" s="5" t="s">
        <v>9</v>
      </c>
      <c r="B7" s="47" t="str">
        <f>'AUTOS  NOTA 322'!B6:C6</f>
        <v>DEMANDA DIRECTA</v>
      </c>
      <c r="C7" s="47"/>
    </row>
    <row r="8" spans="1:3" ht="15" customHeight="1" x14ac:dyDescent="0.25">
      <c r="A8" s="30" t="s">
        <v>50</v>
      </c>
      <c r="B8" s="47" t="str">
        <f>'AUTOS  NOTA 322'!B7:C8</f>
        <v>LUIS ENRIQUE JEREZ MEDINA</v>
      </c>
      <c r="C8" s="47"/>
    </row>
    <row r="9" spans="1:3" ht="19.149999999999999" customHeight="1" x14ac:dyDescent="0.25">
      <c r="A9" s="5" t="s">
        <v>123</v>
      </c>
      <c r="B9" s="47"/>
      <c r="C9" s="47"/>
    </row>
    <row r="10" spans="1:3" x14ac:dyDescent="0.25">
      <c r="A10" s="7" t="s">
        <v>107</v>
      </c>
      <c r="B10" s="99">
        <f>'AUTOS NOTA 324'!B20:C20</f>
        <v>385136809</v>
      </c>
      <c r="C10" s="99"/>
    </row>
    <row r="11" spans="1:3" x14ac:dyDescent="0.25">
      <c r="A11" s="7" t="s">
        <v>124</v>
      </c>
      <c r="B11" s="100">
        <f>'AUTOS NOTA 324'!B39:C39</f>
        <v>16666</v>
      </c>
      <c r="C11" s="47"/>
    </row>
    <row r="12" spans="1:3" ht="30" x14ac:dyDescent="0.25">
      <c r="A12" s="7" t="s">
        <v>125</v>
      </c>
      <c r="B12" s="97"/>
      <c r="C12" s="98"/>
    </row>
    <row r="13" spans="1:3" ht="45" x14ac:dyDescent="0.25">
      <c r="A13" s="5" t="s">
        <v>126</v>
      </c>
      <c r="B13" s="47"/>
      <c r="C13" s="47"/>
    </row>
    <row r="14" spans="1:3" ht="45" x14ac:dyDescent="0.25">
      <c r="A14" s="5" t="s">
        <v>127</v>
      </c>
      <c r="B14" s="47"/>
      <c r="C14" s="47"/>
    </row>
    <row r="15" spans="1:3" x14ac:dyDescent="0.25">
      <c r="A15" s="5" t="s">
        <v>128</v>
      </c>
      <c r="B15" s="6"/>
      <c r="C15" s="6"/>
    </row>
    <row r="16" spans="1:3" x14ac:dyDescent="0.25">
      <c r="A16" s="7" t="s">
        <v>129</v>
      </c>
      <c r="B16" s="47"/>
      <c r="C16" s="47"/>
    </row>
    <row r="17" spans="1:3" x14ac:dyDescent="0.25">
      <c r="A17" s="6" t="s">
        <v>130</v>
      </c>
      <c r="B17" s="98"/>
      <c r="C17" s="9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55</v>
      </c>
      <c r="B1" t="s">
        <v>60</v>
      </c>
      <c r="C1" s="9" t="s">
        <v>62</v>
      </c>
      <c r="D1" s="9" t="s">
        <v>131</v>
      </c>
      <c r="E1" s="3" t="s">
        <v>68</v>
      </c>
      <c r="F1" s="2" t="s">
        <v>101</v>
      </c>
      <c r="G1" s="4">
        <v>0</v>
      </c>
      <c r="H1" t="s">
        <v>25</v>
      </c>
      <c r="I1" t="s">
        <v>132</v>
      </c>
      <c r="K1" t="s">
        <v>133</v>
      </c>
      <c r="L1" s="29" t="s">
        <v>134</v>
      </c>
      <c r="M1" t="s">
        <v>56</v>
      </c>
      <c r="N1" t="s">
        <v>101</v>
      </c>
      <c r="O1" t="s">
        <v>135</v>
      </c>
    </row>
    <row r="2" spans="1:15" x14ac:dyDescent="0.25">
      <c r="A2" t="s">
        <v>56</v>
      </c>
      <c r="B2" t="s">
        <v>136</v>
      </c>
      <c r="C2" t="s">
        <v>137</v>
      </c>
      <c r="D2" s="2" t="s">
        <v>138</v>
      </c>
      <c r="E2" s="1" t="s">
        <v>69</v>
      </c>
      <c r="F2" s="2" t="s">
        <v>139</v>
      </c>
      <c r="G2" s="4">
        <v>0.7</v>
      </c>
      <c r="H2" t="s">
        <v>26</v>
      </c>
      <c r="I2" t="s">
        <v>140</v>
      </c>
      <c r="K2" t="s">
        <v>10</v>
      </c>
      <c r="L2" s="29" t="s">
        <v>12</v>
      </c>
      <c r="M2" t="s">
        <v>141</v>
      </c>
      <c r="N2" t="s">
        <v>103</v>
      </c>
      <c r="O2" t="s">
        <v>136</v>
      </c>
    </row>
    <row r="3" spans="1:15" x14ac:dyDescent="0.25">
      <c r="A3" t="s">
        <v>141</v>
      </c>
      <c r="C3" t="s">
        <v>142</v>
      </c>
      <c r="D3" s="2" t="s">
        <v>143</v>
      </c>
      <c r="E3" s="1" t="s">
        <v>144</v>
      </c>
      <c r="F3" s="2" t="s">
        <v>103</v>
      </c>
      <c r="G3" s="4">
        <v>0.3</v>
      </c>
      <c r="H3" t="s">
        <v>145</v>
      </c>
      <c r="I3" t="s">
        <v>146</v>
      </c>
      <c r="L3" s="29" t="s">
        <v>147</v>
      </c>
      <c r="M3" t="s">
        <v>148</v>
      </c>
      <c r="N3" t="s">
        <v>139</v>
      </c>
    </row>
    <row r="4" spans="1:15" x14ac:dyDescent="0.25">
      <c r="A4" t="s">
        <v>148</v>
      </c>
      <c r="C4" t="s">
        <v>63</v>
      </c>
      <c r="E4" s="1" t="s">
        <v>149</v>
      </c>
      <c r="H4" t="s">
        <v>150</v>
      </c>
      <c r="I4" t="s">
        <v>151</v>
      </c>
      <c r="L4" t="s">
        <v>152</v>
      </c>
    </row>
    <row r="5" spans="1:15" x14ac:dyDescent="0.25">
      <c r="A5" t="s">
        <v>153</v>
      </c>
      <c r="E5" s="1" t="s">
        <v>154</v>
      </c>
      <c r="H5" t="s">
        <v>155</v>
      </c>
      <c r="I5" t="s">
        <v>31</v>
      </c>
      <c r="L5" s="29" t="s">
        <v>156</v>
      </c>
    </row>
    <row r="6" spans="1:15" x14ac:dyDescent="0.25">
      <c r="E6" s="1" t="s">
        <v>157</v>
      </c>
      <c r="I6" t="s">
        <v>158</v>
      </c>
      <c r="L6" s="29" t="s">
        <v>159</v>
      </c>
    </row>
    <row r="7" spans="1:15" x14ac:dyDescent="0.25">
      <c r="E7" s="1" t="s">
        <v>160</v>
      </c>
      <c r="I7" t="s">
        <v>161</v>
      </c>
      <c r="L7" s="29" t="s">
        <v>162</v>
      </c>
    </row>
    <row r="8" spans="1:15" x14ac:dyDescent="0.25">
      <c r="E8" s="1" t="s">
        <v>163</v>
      </c>
      <c r="L8" s="29" t="s">
        <v>110</v>
      </c>
    </row>
    <row r="9" spans="1:15" x14ac:dyDescent="0.25">
      <c r="L9" s="29" t="s">
        <v>164</v>
      </c>
    </row>
    <row r="10" spans="1:15" x14ac:dyDescent="0.25">
      <c r="L10" s="29" t="s">
        <v>165</v>
      </c>
    </row>
    <row r="11" spans="1:15" x14ac:dyDescent="0.25">
      <c r="L11" s="29" t="s">
        <v>166</v>
      </c>
    </row>
    <row r="12" spans="1:15" x14ac:dyDescent="0.25">
      <c r="L12" s="29" t="s">
        <v>167</v>
      </c>
    </row>
    <row r="13" spans="1:15" x14ac:dyDescent="0.25">
      <c r="L13" s="29" t="s">
        <v>168</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Gustavo Fernandez</cp:lastModifiedBy>
  <cp:revision/>
  <dcterms:created xsi:type="dcterms:W3CDTF">2020-12-07T14:41:17Z</dcterms:created>
  <dcterms:modified xsi:type="dcterms:W3CDTF">2024-09-27T21:48:21Z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