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033816E5-3F5B-4FE9-9DAF-8B61CCDC2018}" xr6:coauthVersionLast="47" xr6:coauthVersionMax="47" xr10:uidLastSave="{00000000-0000-0000-0000-000000000000}"/>
  <bookViews>
    <workbookView xWindow="-120" yWindow="-1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<sst xmlns="http://schemas.openxmlformats.org/spreadsheetml/2006/main" count="248" uniqueCount="175">
  <si>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</si>
  <si>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</si>
  <si>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</si>
  <si>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</si>
  <si>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</si>
  <si>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</si>
  <si>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</si>
  <si>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</si>
  <si>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</si>
  <si>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</si>
  <si>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</si>
  <si>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</si>
  <si>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</si>
  <si>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</si>
  <si>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</si>
  <si>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</si>
  <si>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</si>
  <si>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</si>
  <si>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</si>
  <si>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</si>
  <si>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</si>
  <si>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</si>
  <si>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</si>
  <si>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</si>
  <si>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</si>
  <si>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</si>
  <si>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</si>
  <si>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</si>
  <si>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</si>
  <si>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</si>
  <si>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</si>
  <si>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</si>
  <si>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</si>
  <si>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</si>
  <si>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</si>
  <si>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</si>
  <si>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</si>
  <si>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</si>
  <si>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</si>
  <si>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</si>
  <si>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</si>
  <si>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</si>
  <si>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</si>
  <si>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</si>
  <si>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</si>
  <si>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</si>
  <si>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</si>
  <si>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</si>
  <si>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</si>
  <si>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</si>
  <si>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</si>
  <si>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</si>
  <si>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</si>
  <si>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</si>
  <si>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</si>
  <si>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</si>
  <si>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</si>
  <si>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</si>
  <si>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</si>
  <si>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</si>
  <si>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</si>
  <si>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</si>
  <si>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</si>
  <si>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</si>
  <si>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</si>
  <si>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</si>
  <si>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</si>
  <si>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</si>
  <si>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</si>
  <si>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</si>
  <si>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</si>
  <si>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</si>
  <si>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</si>
  <si>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</si>
  <si>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</si>
  <si>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</si>
  <si>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</si>
  <si>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</si>
  <si>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</si>
  <si>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</si>
  <si>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</si>
  <si>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</si>
  <si>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</si>
  <si>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</si>
  <si>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</si>
  <si>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</si>
  <si>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</si>
  <si>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</si>
  <si>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</si>
  <si>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</si>
  <si>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</si>
  <si>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</si>
  <si>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</si>
  <si>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</si>
  <si>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</si>
  <si>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</si>
  <si>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</si>
  <si>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</si>
  <si>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</si>
  <si>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</si>
  <si>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</si>
  <si>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</si>
  <si>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</si>
  <si>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</si>
  <si>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</si>
  <si>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</si>
  <si>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</si>
  <si>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</si>
  <si>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</si>
  <si>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</si>
  <si>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</si>
  <si>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</si>
  <si>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</si>
  <si>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</si>
  <si>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</si>
  <si>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</si>
  <si>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</si>
  <si>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</si>
  <si>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</si>
  <si>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</si>
  <si>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</si>
  <si>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</si>
  <si>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</si>
  <si>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</si>
  <si>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</si>
  <si>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</si>
  <si>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</si>
  <si>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</si>
  <si>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</si>
  <si>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</si>
  <si>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</si>
  <si>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</si>
  <si>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</si>
  <si>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</si>
  <si>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</si>
  <si>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</si>
  <si>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</si>
  <si>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</si>
  <si>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</si>
  <si>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</si>
  <si>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</si>
  <si>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</si>
  <si>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</si>
  <si>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</si>
  <si>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</si>
  <si>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</si>
  <si>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</si>
  <si>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</si>
  <si>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</si>
  <si>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</si>
  <si>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</si>
  <si>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</si>
  <si>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</si>
  <si>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</si>
  <si>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</si>
  <si>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</si>
  <si>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</si>
  <si>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Segundo (2°) Civil Municipal de Arauca</t>
  </si>
  <si>
    <t>Leonardo Nuñez Ruiz</t>
  </si>
  <si>
    <t xml:space="preserve">Pedro Alejandro Ayala Torres
</t>
  </si>
  <si>
    <t>N/A</t>
  </si>
  <si>
    <t>06 de septiembre de 2020</t>
  </si>
  <si>
    <t xml:space="preserve">No se efectuó conciliación. </t>
  </si>
  <si>
    <t>C.C No. 17.584.455</t>
  </si>
  <si>
    <t>MPV061</t>
  </si>
  <si>
    <t>021148091 / 0</t>
  </si>
  <si>
    <t>1. El 06 de septiembre de 2020 a las 6:30 A.M, el señor Leonardo Nuñez Ruiz saliendo de su casa de habitación produjo daños al vehículo vehículo Renault Logan, modelo 2019,
color beige, de placas ELZ631 de propiedad del señor Pedro Alejandro Ayala Torres, de manera accidental. 
2. El señor Leonardo se comprometió a pagar por los daños y pese a ello, el concesionario donde fue comprado el vehiculo de placas ELZ631 no quiso repararlo por cuanto es nuevo. 
3. Que el incumplimiento de reparación del vehículo por parte del demandado, constituye unos daños y perjuicios que constituyen responsabilidad civil extracontractual, máxime si se tiene en cuenta que él ha aceptado ser el responsable del accidente, ya que el vehículo de mi prohijado estaba parqueado, cuando este lo colisionó, dañándole la puerta.
4. Que la aseguradora que contra todo riesgo tiene el demandado se ha negado, en tanto aduce no tener convenio con el concesionario donde está en garantía el carro.</t>
  </si>
  <si>
    <t>810014003002-2022-00778-00</t>
  </si>
  <si>
    <t>093719488-APJ32439</t>
  </si>
  <si>
    <t>01/10/2019 hasta las 24:00 horas del 30/09/2020.</t>
  </si>
  <si>
    <t>X</t>
  </si>
  <si>
    <t xml:space="preserve">SE SOLICITARON DOCUEMENTOS Y NO FUERON APORTADOS. </t>
  </si>
  <si>
    <t>EXCEPCIONES DE FONDO FRENTE A LA DEMANDA: 
1. EXCEPCIONES PLANTEADAS POR QUIEN FORMULÓ EL LLAMAMIENTO EN GARANTÍA A MI I REPRESENTADA
2.INEXISTENCIA DE RESPONSABILIDAD A CARGO DEL DEMANDADO POR LA FALTA DE PRUEBA DEL NEXO CAUSAL.
3. IMPROCEDENCIA DEL RECONOCIMIENTO DEL DAÑO MORAL POR TASACIÓN EXORBITANTE DEL PERJUICIO.
4. IMPROCEDENCIA DEL RECONOCIMIENTO DE LOS PERJUICIOS MATERIALES - FALTA DE PRUEBA DEL DAÑO EMERGENTE.
5.GENÉRICA O INNOMINADA
EXCEPCIONES FRENTE AL LLAMAMIENTO EN GARANTÍA: 
1. PRESCRIPCIÓN DE LA ACCIÓN DERIVADA DEL CONTRATO DE SEGURO
2. INEXISTENCIA DE OBLIGACIÓN INDEMNIZATORIA POR CUANTO NO SE HA REALIZADO EL RIESGO ASEGURADO EN LA PÓLIZA DE SEGURO DE AUTOMÓVILES INDIVIDUAL LIVIANOS PARTICULARES No. 021148091 / 0– ARTÍCULO 1072 DEL CÓDIGO DE COMERCIO.
3. DERECHO DE LA ASEGURADORA A DEDUCIR DEL MONTO DE LA INDEMNIZACIÓN LOS PERJUICIOS QUE CAUSE POR HABER CELEBRADO ARREGLO Y EVENTUALMENTE HABER ACEPTADO RESPONSABILIDAD.
4. RIESGOS EXPRESAMENTE EXCLUIDOS EN LA PÓLIZA DE SEGURO DE AUTOMÓVILES INDIVIDUAL LIVIANOS PARTICULARES No. 021148091 / 0.
5. CARÁCTER MERAMENTE INDEMNIZATORIO QUE REVISTEN LOS CONTRATOS DE SEGUROS.
6. EN CUALQUIER CASO, DE NINGUNA FORMA SE PODRÁ EXCEDER EL LÍMITE DEL VALOR ASEGURADO.
7. DISPONIBILIDAD DE LA SUMA ASEGURADA.
8. GENÉRICA O INNOMINADA.</t>
  </si>
  <si>
    <t xml:space="preserve">La contingencia se califica como REMOTA, teniendo en cuenta que, aunque la póliza presta cobertura temporal y material, en el caso de marras operó la prescripción ordinaria de las acciones derivadas del contrato de seguro. 
Lo primero que debe tomarse en consideración, es que la Póliza de Seguro Auto Liviano Servicio Particular No. 021148091 / 0 bajo la modalidad Claims Made, cuyo asegurado es Leonardo Nuñez Ruiz, presta cobertura temporal y material, de conformidad con los hechos y pretensiones, expuestos en el líbelo de la demanda.  Frente a la cobertura temporal, debe tenerse en cuenta que los hechos objeto de reproche ocurrieron el día 06 de septiembre de 2020, es decir dentro de la vigencia de la Póliza contemplada desde el 01/10/2019 hasta el 30/09/2020. Aunado a ello, presta cobertura material en tanto ampara la responsabilidad civil extracontractual, pretensión que se le endilga al asegurado. 
Por otro lado, frente a la responsabilidad del asegurado y de la compañía, debe decirse que de acuerdo con los hechos de la demanda y algunas pruebas que se pudieron avizozar de los anexos de la misma, en prinicipio la parte demandante no logra acreditar el riesgo asegurado, en tanto solo se allegan fotografías del vehiculo de placas  ELZ631 en el que si bien se evidencian daños materiales, solo muestran el momento posterior al supuesto accidente en donde se ve involucrado el conductor del vehiculo asegurado, sin que con las mismas se allegue el supuesto choque. No obstante, es importante resaltar que, en el presente caso, sí se aportan dos documentos mediante los cuales el asegurado Leonardo Nuñez Ruiz llega a un acuerdo y asume su responsabilidad en los daños al vehiculo de placas ELZ631 mediante documento privado, autenticado y fechado al 06 de septiembre de 2020 (sin el conocimiento o intervención de la Compañía Aseguradora).  
Ahora bien, independientemente de la responsabilidad del asegurado, la contingencia se califica como remota, por cuanto, se configuró la prescripción ordinaria de las acciones derivadas del contrato de seguro, toda vez que la primera reclamación que recibió la llamante en garantía fue el acta de acuerdo privado suscrita entre las partes para el día 06 de septiembre de 2020, momento a partir del cual empezó a correr el termino bienal extintivo, mientras que el llamamiento en garantía se radicó el mes de diciembre de 2023, es decir, en un término superior a los años establecidos en la norma. 
</t>
  </si>
  <si>
    <t xml:space="preserve">Como liquidación objetiva de las pretensiones se estima un monto de $00.00, discriminado así:
1. Por los daños al vehículo (Daño emergente): Se desestimará el perjuicio por concepto de Daños al Vehiculo, pues si bien en la demanda se alega que el vehículo sufrió una serie de daños, hasta el momento no se encuentra acreditada la cuantía de los daños, pues no se aportó con la demanda ninguna cotización o estimación de los daños sufridos por el vehiculo de placas  ELZ631 con la cual sea posible valorar la pretensión aquí aludida. 
2. Daño moral: Se desestimará el perjuicio por concepto de daño moral pretendido. Ello si se tiene en cuenta que cuando se trata de daño moral causado por daños a las cosas, este de ninguna manera se presume. Adicionalmente, debe resaltarse que el demandante no aportó prueba siquiera sumaria de la causación de este perjuicio, pues, pese a que éste indica sufrir de depresión por los daños ocacionados al vehiculo, no existe prueba que así lo avale. Luego, resulta improcedente reconocerlo. 
3. Deducible pactado: Teniendo en cuenta que no se pactó deducible alguno para el amparo de Responsabilidad Civil Extracontractual, no habrá lugar a reconocerlo a favor de la Compañia.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</si>
</sst>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2" xfId="0"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0" borderId="3" xfId="0" applyNumberFormat="1" applyBorder="1" applyAlignment="1">
      <alignment horizontal="justify" vertical="top"/>
    </xf>
    <xf numFmtId="14" fontId="0" fillId="7" borderId="2" xfId="0" applyNumberFormat="1" applyFill="1" applyBorder="1" applyAlignment="1">
      <alignment horizontal="justify" vertical="top"/>
    </xf>
    <xf numFmtId="14" fontId="0" fillId="7" borderId="3" xfId="0" applyNumberFormat="1" applyFill="1" applyBorder="1" applyAlignment="1">
      <alignment horizontal="justify" vertical="top"/>
    </xf>
    <xf numFmtId="0" fontId="0" fillId="0" borderId="1" xfId="0" applyBorder="1" applyAlignment="1">
      <alignment horizontal="justify"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2" fontId="0" fillId="0" borderId="2" xfId="1" applyNumberFormat="1" applyFont="1" applyBorder="1" applyAlignment="1">
      <alignment horizontal="center" vertical="top"/>
    </xf>
    <xf numFmtId="2" fontId="0" fillId="0" borderId="3" xfId="1" applyNumberFormat="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164" fontId="0" fillId="0" borderId="2" xfId="1" applyNumberFormat="1" applyFont="1" applyBorder="1" applyAlignment="1">
      <alignment horizontal="center" vertical="top"/>
    </xf>
    <xf numFmtId="164" fontId="0" fillId="0" borderId="3" xfId="1" applyNumberFormat="1" applyFont="1"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4344763</xdr:colOff>
      <xdr:row>84</xdr:row>
      <xdr:rowOff>143799</xdr:rowOff>
    </xdr:to>
    <xdr:pic>
      <xdr:nvPicPr>
        <xdr:cNvPr id="2" name="Imagen 1">
          <a:extLst>
            <a:ext uri="{FF2B5EF4-FFF2-40B4-BE49-F238E27FC236}">
              <a16:creationId xmlns:a16="http://schemas.microsoft.com/office/drawing/2014/main" id="{E23073C8-289C-B434-D46F-CB7E500D587C}"/>
            </a:ext>
          </a:extLst>
        </xdr:cNvPr>
        <xdr:cNvPicPr>
          <a:picLocks noChangeAspect="1"/>
        </xdr:cNvPicPr>
      </xdr:nvPicPr>
      <xdr:blipFill>
        <a:blip xmlns:r="http://schemas.openxmlformats.org/officeDocument/2006/relationships" r:embed="rId1"/>
        <a:stretch>
          <a:fillRect/>
        </a:stretch>
      </xdr:blipFill>
      <xdr:spPr>
        <a:xfrm>
          <a:off x="0" y="9582150"/>
          <a:ext cx="9764488" cy="66207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5" sqref="B25:C27"/>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0" t="s">
        <v>167</v>
      </c>
      <c r="C2" s="51"/>
    </row>
    <row r="3" spans="1:3" x14ac:dyDescent="0.25">
      <c r="A3" s="5" t="s">
        <v>2</v>
      </c>
      <c r="B3" s="48" t="s">
        <v>157</v>
      </c>
      <c r="C3" s="49"/>
    </row>
    <row r="4" spans="1:3" x14ac:dyDescent="0.25">
      <c r="A4" s="5" t="s">
        <v>3</v>
      </c>
      <c r="B4" s="52" t="s">
        <v>158</v>
      </c>
      <c r="C4" s="49"/>
    </row>
    <row r="5" spans="1:3" ht="31.5" customHeight="1" x14ac:dyDescent="0.25">
      <c r="A5" s="5" t="s">
        <v>4</v>
      </c>
      <c r="B5" s="52" t="s">
        <v>159</v>
      </c>
      <c r="C5" s="49"/>
    </row>
    <row r="6" spans="1:3" x14ac:dyDescent="0.25">
      <c r="A6" s="5" t="s">
        <v>5</v>
      </c>
      <c r="B6" s="47" t="s">
        <v>121</v>
      </c>
      <c r="C6" s="47"/>
    </row>
    <row r="7" spans="1:3" x14ac:dyDescent="0.25">
      <c r="A7" s="27" t="s">
        <v>6</v>
      </c>
      <c r="B7" s="48" t="s">
        <v>148</v>
      </c>
      <c r="C7" s="49"/>
    </row>
    <row r="8" spans="1:3" ht="34.5" customHeight="1" x14ac:dyDescent="0.25">
      <c r="A8" s="28" t="s">
        <v>138</v>
      </c>
      <c r="B8" s="47" t="s">
        <v>160</v>
      </c>
      <c r="C8" s="47"/>
    </row>
    <row r="9" spans="1:3" x14ac:dyDescent="0.25">
      <c r="A9" s="28" t="s">
        <v>132</v>
      </c>
      <c r="B9" s="47" t="s">
        <v>160</v>
      </c>
      <c r="C9" s="47"/>
    </row>
    <row r="10" spans="1:3" x14ac:dyDescent="0.25">
      <c r="A10" s="28" t="s">
        <v>7</v>
      </c>
      <c r="B10" s="47" t="s">
        <v>160</v>
      </c>
      <c r="C10" s="47"/>
    </row>
    <row r="11" spans="1:3" ht="30" customHeight="1" x14ac:dyDescent="0.25">
      <c r="A11" s="29" t="s">
        <v>8</v>
      </c>
      <c r="B11" s="47" t="s">
        <v>160</v>
      </c>
      <c r="C11" s="47"/>
    </row>
    <row r="12" spans="1:3" ht="30" customHeight="1" x14ac:dyDescent="0.25">
      <c r="A12" s="5" t="s">
        <v>9</v>
      </c>
      <c r="B12" s="47" t="s">
        <v>160</v>
      </c>
      <c r="C12" s="47"/>
    </row>
    <row r="13" spans="1:3" x14ac:dyDescent="0.25">
      <c r="A13" s="5" t="s">
        <v>10</v>
      </c>
      <c r="B13" s="47" t="s">
        <v>160</v>
      </c>
      <c r="C13" s="47"/>
    </row>
    <row r="14" spans="1:3" x14ac:dyDescent="0.25">
      <c r="A14" s="5" t="s">
        <v>11</v>
      </c>
      <c r="B14" s="47" t="s">
        <v>160</v>
      </c>
      <c r="C14" s="47"/>
    </row>
    <row r="15" spans="1:3" x14ac:dyDescent="0.25">
      <c r="A15" s="5" t="s">
        <v>145</v>
      </c>
      <c r="B15" s="47" t="s">
        <v>160</v>
      </c>
      <c r="C15" s="47"/>
    </row>
    <row r="16" spans="1:3" x14ac:dyDescent="0.25">
      <c r="A16" s="5" t="s">
        <v>12</v>
      </c>
      <c r="B16" s="47" t="s">
        <v>160</v>
      </c>
      <c r="C16" s="47"/>
    </row>
    <row r="17" spans="1:3" ht="15" customHeight="1" x14ac:dyDescent="0.25">
      <c r="A17" s="5" t="s">
        <v>13</v>
      </c>
      <c r="B17" s="47" t="s">
        <v>160</v>
      </c>
      <c r="C17" s="47"/>
    </row>
    <row r="18" spans="1:3" x14ac:dyDescent="0.25">
      <c r="A18" s="5" t="s">
        <v>15</v>
      </c>
      <c r="B18" s="47" t="s">
        <v>160</v>
      </c>
      <c r="C18" s="47"/>
    </row>
    <row r="19" spans="1:3" ht="18.75" customHeight="1" x14ac:dyDescent="0.25">
      <c r="A19" s="5" t="s">
        <v>16</v>
      </c>
      <c r="B19" s="47" t="s">
        <v>160</v>
      </c>
      <c r="C19" s="47"/>
    </row>
    <row r="20" spans="1:3" x14ac:dyDescent="0.25">
      <c r="A20" s="5" t="s">
        <v>133</v>
      </c>
      <c r="B20" s="47" t="s">
        <v>160</v>
      </c>
      <c r="C20" s="47"/>
    </row>
    <row r="21" spans="1:3" ht="17.25" customHeight="1" x14ac:dyDescent="0.25">
      <c r="A21" s="5" t="s">
        <v>17</v>
      </c>
      <c r="B21" s="47" t="s">
        <v>160</v>
      </c>
      <c r="C21" s="47"/>
    </row>
    <row r="22" spans="1:3" x14ac:dyDescent="0.25">
      <c r="A22" s="28" t="s">
        <v>19</v>
      </c>
      <c r="B22" s="60" t="s">
        <v>161</v>
      </c>
      <c r="C22" s="60"/>
    </row>
    <row r="23" spans="1:3" x14ac:dyDescent="0.25">
      <c r="A23" s="28" t="s">
        <v>20</v>
      </c>
      <c r="B23" s="59" t="s">
        <v>162</v>
      </c>
      <c r="C23" s="60"/>
    </row>
    <row r="24" spans="1:3" x14ac:dyDescent="0.25">
      <c r="A24" s="28" t="s">
        <v>21</v>
      </c>
      <c r="B24" s="59" t="s">
        <v>162</v>
      </c>
      <c r="C24" s="60"/>
    </row>
    <row r="25" spans="1:3" x14ac:dyDescent="0.25">
      <c r="A25" s="53" t="s">
        <v>147</v>
      </c>
      <c r="B25" s="58" t="s">
        <v>166</v>
      </c>
      <c r="C25" s="47"/>
    </row>
    <row r="26" spans="1:3" x14ac:dyDescent="0.25">
      <c r="A26" s="53"/>
      <c r="B26" s="47"/>
      <c r="C26" s="47"/>
    </row>
    <row r="27" spans="1:3" ht="100.5" customHeight="1" x14ac:dyDescent="0.25">
      <c r="A27" s="53"/>
      <c r="B27" s="47"/>
      <c r="C27" s="47"/>
    </row>
    <row r="28" spans="1:3" x14ac:dyDescent="0.25">
      <c r="A28" s="28" t="s">
        <v>23</v>
      </c>
      <c r="B28" s="44" t="s">
        <v>158</v>
      </c>
      <c r="C28" s="45"/>
    </row>
    <row r="29" spans="1:3" x14ac:dyDescent="0.25">
      <c r="A29" s="28" t="s">
        <v>24</v>
      </c>
      <c r="B29" s="44" t="s">
        <v>163</v>
      </c>
      <c r="C29" s="45"/>
    </row>
    <row r="30" spans="1:3" x14ac:dyDescent="0.25">
      <c r="A30" s="28" t="s">
        <v>25</v>
      </c>
      <c r="B30" s="48" t="s">
        <v>164</v>
      </c>
      <c r="C30" s="49"/>
    </row>
    <row r="31" spans="1:3" x14ac:dyDescent="0.25">
      <c r="A31" s="28" t="s">
        <v>134</v>
      </c>
      <c r="B31" s="44" t="s">
        <v>165</v>
      </c>
      <c r="C31" s="45"/>
    </row>
    <row r="32" spans="1:3" x14ac:dyDescent="0.25">
      <c r="A32" s="28" t="s">
        <v>26</v>
      </c>
      <c r="B32" s="56">
        <v>45259</v>
      </c>
      <c r="C32" s="57"/>
    </row>
    <row r="33" spans="1:3" x14ac:dyDescent="0.25">
      <c r="A33" s="5" t="s">
        <v>27</v>
      </c>
      <c r="B33" s="54">
        <v>45448</v>
      </c>
      <c r="C33" s="55"/>
    </row>
    <row r="34" spans="1:3" ht="45" x14ac:dyDescent="0.25">
      <c r="A34" s="5" t="s">
        <v>135</v>
      </c>
      <c r="B34" s="54">
        <v>45467</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Hoja2!$K$1:$K$2</xm:f>
          </x14:formula1>
          <xm:sqref>B6:C6</xm:sqref>
        </x14:dataValidation>
        <x14:dataValidation type="list" allowBlank="1" showInputMessage="1" showErrorMessage="1" xr:uid="{00000000-0002-0000-0000-000001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workbookViewId="0">
      <selection activeCell="A51" sqref="A5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2" t="s">
        <v>28</v>
      </c>
      <c r="B1" s="82"/>
      <c r="C1" s="82"/>
    </row>
    <row r="2" spans="1:3" ht="15.75" customHeight="1" x14ac:dyDescent="0.25">
      <c r="A2" s="20" t="s">
        <v>29</v>
      </c>
      <c r="B2" s="70" t="s">
        <v>168</v>
      </c>
      <c r="C2" s="71"/>
    </row>
    <row r="3" spans="1:3" s="2" customFormat="1" x14ac:dyDescent="0.25">
      <c r="A3" s="5" t="s">
        <v>1</v>
      </c>
      <c r="B3" s="47" t="str">
        <f>'AUTOS  NOTA 322'!B2:C2</f>
        <v>810014003002-2022-00778-00</v>
      </c>
      <c r="C3" s="47"/>
    </row>
    <row r="4" spans="1:3" s="2" customFormat="1" x14ac:dyDescent="0.25">
      <c r="A4" s="5" t="s">
        <v>2</v>
      </c>
      <c r="B4" s="47" t="str">
        <f>'AUTOS  NOTA 322'!B3:C3</f>
        <v>Juzgado Segundo (2°) Civil Municipal de Arauca</v>
      </c>
      <c r="C4" s="47"/>
    </row>
    <row r="5" spans="1:3" s="2" customFormat="1" x14ac:dyDescent="0.25">
      <c r="A5" s="5" t="s">
        <v>3</v>
      </c>
      <c r="B5" s="47" t="str">
        <f>'AUTOS  NOTA 322'!B4:C4</f>
        <v>Leonardo Nuñez Ruiz</v>
      </c>
      <c r="C5" s="47"/>
    </row>
    <row r="6" spans="1:3" s="2" customFormat="1" x14ac:dyDescent="0.25">
      <c r="A6" s="5" t="s">
        <v>4</v>
      </c>
      <c r="B6" s="47" t="str">
        <f>'AUTOS  NOTA 322'!B5:C5</f>
        <v xml:space="preserve">Pedro Alejandro Ayala Torres
</v>
      </c>
      <c r="C6" s="47"/>
    </row>
    <row r="7" spans="1:3" s="2" customFormat="1" x14ac:dyDescent="0.25">
      <c r="A7" s="5" t="s">
        <v>5</v>
      </c>
      <c r="B7" s="47" t="str">
        <f>'AUTOS  NOTA 322'!B6:C6</f>
        <v>LLAMADA EN GARANTIA</v>
      </c>
      <c r="C7" s="47"/>
    </row>
    <row r="8" spans="1:3" s="2" customFormat="1" x14ac:dyDescent="0.25">
      <c r="A8" s="31" t="s">
        <v>119</v>
      </c>
      <c r="B8" s="47" t="str">
        <f>'AUTOS  NOTA 322'!B7:C8</f>
        <v>N/A</v>
      </c>
      <c r="C8" s="47"/>
    </row>
    <row r="9" spans="1:3" x14ac:dyDescent="0.25">
      <c r="A9" s="20" t="s">
        <v>30</v>
      </c>
      <c r="B9" s="47" t="s">
        <v>165</v>
      </c>
      <c r="C9" s="47"/>
    </row>
    <row r="10" spans="1:3" x14ac:dyDescent="0.25">
      <c r="A10" s="20" t="s">
        <v>22</v>
      </c>
      <c r="B10" s="47" t="s">
        <v>148</v>
      </c>
      <c r="C10" s="47"/>
    </row>
    <row r="11" spans="1:3" x14ac:dyDescent="0.25">
      <c r="A11" s="20" t="s">
        <v>31</v>
      </c>
      <c r="B11" s="63">
        <v>4000000000000</v>
      </c>
      <c r="C11" s="64"/>
    </row>
    <row r="12" spans="1:3" x14ac:dyDescent="0.25">
      <c r="A12" s="20" t="s">
        <v>137</v>
      </c>
      <c r="B12" s="72">
        <v>0</v>
      </c>
      <c r="C12" s="73"/>
    </row>
    <row r="13" spans="1:3" x14ac:dyDescent="0.25">
      <c r="A13" s="20" t="s">
        <v>32</v>
      </c>
      <c r="B13" s="48" t="s">
        <v>94</v>
      </c>
      <c r="C13" s="49"/>
    </row>
    <row r="14" spans="1:3" x14ac:dyDescent="0.25">
      <c r="A14" s="20" t="s">
        <v>33</v>
      </c>
      <c r="B14" s="58" t="s">
        <v>169</v>
      </c>
      <c r="C14" s="47"/>
    </row>
    <row r="15" spans="1:3" x14ac:dyDescent="0.25">
      <c r="A15" s="20" t="s">
        <v>34</v>
      </c>
      <c r="B15" s="47" t="s">
        <v>35</v>
      </c>
      <c r="C15" s="47"/>
    </row>
    <row r="16" spans="1:3" x14ac:dyDescent="0.25">
      <c r="A16" s="20" t="s">
        <v>36</v>
      </c>
      <c r="B16" s="47" t="s">
        <v>35</v>
      </c>
      <c r="C16" s="47"/>
    </row>
    <row r="17" spans="1:3" x14ac:dyDescent="0.25">
      <c r="A17" s="67" t="s">
        <v>37</v>
      </c>
      <c r="B17" s="47" t="s">
        <v>38</v>
      </c>
      <c r="C17" s="47"/>
    </row>
    <row r="18" spans="1:3" x14ac:dyDescent="0.25">
      <c r="A18" s="68"/>
      <c r="B18" s="10" t="s">
        <v>39</v>
      </c>
      <c r="C18" s="10" t="s">
        <v>40</v>
      </c>
    </row>
    <row r="19" spans="1:3" x14ac:dyDescent="0.25">
      <c r="A19" s="68"/>
      <c r="B19" s="6" t="s">
        <v>144</v>
      </c>
      <c r="C19" s="6"/>
    </row>
    <row r="20" spans="1:3" x14ac:dyDescent="0.25">
      <c r="A20" s="68"/>
      <c r="B20" s="6"/>
      <c r="C20" s="6"/>
    </row>
    <row r="21" spans="1:3" x14ac:dyDescent="0.25">
      <c r="A21" s="69"/>
      <c r="B21" s="6"/>
      <c r="C21" s="6"/>
    </row>
    <row r="22" spans="1:3" x14ac:dyDescent="0.25">
      <c r="A22" s="20" t="s">
        <v>41</v>
      </c>
      <c r="B22" s="47" t="s">
        <v>45</v>
      </c>
      <c r="C22" s="47"/>
    </row>
    <row r="23" spans="1:3" x14ac:dyDescent="0.25">
      <c r="A23" s="20" t="s">
        <v>42</v>
      </c>
      <c r="B23" s="70" t="s">
        <v>45</v>
      </c>
      <c r="C23" s="71"/>
    </row>
    <row r="24" spans="1:3" x14ac:dyDescent="0.25">
      <c r="A24" s="20" t="s">
        <v>43</v>
      </c>
      <c r="B24" s="47"/>
      <c r="C24" s="47"/>
    </row>
    <row r="25" spans="1:3" x14ac:dyDescent="0.25">
      <c r="A25" s="20" t="s">
        <v>44</v>
      </c>
      <c r="B25" s="47" t="s">
        <v>45</v>
      </c>
      <c r="C25" s="47"/>
    </row>
    <row r="26" spans="1:3" x14ac:dyDescent="0.25">
      <c r="A26" s="20" t="s">
        <v>46</v>
      </c>
      <c r="B26" s="47">
        <v>0</v>
      </c>
      <c r="C26" s="47"/>
    </row>
    <row r="27" spans="1:3" x14ac:dyDescent="0.25">
      <c r="A27" s="19" t="s">
        <v>47</v>
      </c>
      <c r="B27" s="47" t="s">
        <v>45</v>
      </c>
      <c r="C27" s="47"/>
    </row>
    <row r="28" spans="1:3" x14ac:dyDescent="0.25">
      <c r="A28" s="74" t="s">
        <v>48</v>
      </c>
      <c r="B28" s="74"/>
      <c r="C28" s="74"/>
    </row>
    <row r="29" spans="1:3" x14ac:dyDescent="0.25">
      <c r="A29" s="65" t="s">
        <v>49</v>
      </c>
      <c r="B29" s="66"/>
      <c r="C29" s="11" t="s">
        <v>170</v>
      </c>
    </row>
    <row r="30" spans="1:3" x14ac:dyDescent="0.25">
      <c r="A30" s="65" t="s">
        <v>50</v>
      </c>
      <c r="B30" s="66"/>
      <c r="C30" s="11" t="s">
        <v>170</v>
      </c>
    </row>
    <row r="31" spans="1:3" x14ac:dyDescent="0.25">
      <c r="A31" s="65" t="s">
        <v>51</v>
      </c>
      <c r="B31" s="66"/>
      <c r="C31" s="12"/>
    </row>
    <row r="32" spans="1:3" x14ac:dyDescent="0.25">
      <c r="A32" s="65" t="s">
        <v>52</v>
      </c>
      <c r="B32" s="66"/>
      <c r="C32" s="11"/>
    </row>
    <row r="33" spans="1:3" x14ac:dyDescent="0.25">
      <c r="A33" s="65" t="s">
        <v>53</v>
      </c>
      <c r="B33" s="66"/>
      <c r="C33" s="11"/>
    </row>
    <row r="34" spans="1:3" x14ac:dyDescent="0.25">
      <c r="A34" s="65" t="s">
        <v>54</v>
      </c>
      <c r="B34" s="66"/>
      <c r="C34" s="13"/>
    </row>
    <row r="35" spans="1:3" x14ac:dyDescent="0.25">
      <c r="A35" s="61" t="s">
        <v>55</v>
      </c>
      <c r="B35" s="62"/>
      <c r="C35" s="14"/>
    </row>
    <row r="36" spans="1:3" x14ac:dyDescent="0.25">
      <c r="A36" s="61" t="s">
        <v>56</v>
      </c>
      <c r="B36" s="62"/>
      <c r="C36" s="15"/>
    </row>
    <row r="37" spans="1:3" x14ac:dyDescent="0.25">
      <c r="A37" s="75" t="s">
        <v>57</v>
      </c>
      <c r="B37" s="76"/>
      <c r="C37" s="15"/>
    </row>
    <row r="38" spans="1:3" x14ac:dyDescent="0.25">
      <c r="A38" s="77"/>
      <c r="B38" s="78"/>
      <c r="C38" s="15"/>
    </row>
    <row r="39" spans="1:3" x14ac:dyDescent="0.25">
      <c r="A39" s="79"/>
      <c r="B39" s="80"/>
      <c r="C39" s="15"/>
    </row>
    <row r="40" spans="1:3" x14ac:dyDescent="0.25">
      <c r="A40" s="81" t="s">
        <v>58</v>
      </c>
      <c r="B40" s="81"/>
      <c r="C40" s="81"/>
    </row>
    <row r="41" spans="1:3" x14ac:dyDescent="0.25">
      <c r="A41" s="17" t="s">
        <v>59</v>
      </c>
      <c r="B41" s="18"/>
      <c r="C41" s="15"/>
    </row>
    <row r="42" spans="1:3" x14ac:dyDescent="0.25">
      <c r="A42" s="61" t="s">
        <v>60</v>
      </c>
      <c r="B42" s="62"/>
      <c r="C42" s="15"/>
    </row>
    <row r="43" spans="1:3" x14ac:dyDescent="0.25">
      <c r="A43" s="61" t="s">
        <v>61</v>
      </c>
      <c r="B43" s="62"/>
      <c r="C43" s="15"/>
    </row>
    <row r="44" spans="1:3" x14ac:dyDescent="0.25">
      <c r="A44" s="17" t="s">
        <v>62</v>
      </c>
      <c r="B44" s="18"/>
      <c r="C44" s="15"/>
    </row>
    <row r="45" spans="1:3" x14ac:dyDescent="0.25">
      <c r="A45" s="17" t="s">
        <v>63</v>
      </c>
      <c r="B45" s="18"/>
      <c r="C45" s="15"/>
    </row>
    <row r="46" spans="1:3" x14ac:dyDescent="0.25">
      <c r="A46" s="61" t="s">
        <v>64</v>
      </c>
      <c r="B46" s="62"/>
      <c r="C46" s="15"/>
    </row>
    <row r="47" spans="1:3" x14ac:dyDescent="0.25">
      <c r="A47" s="17" t="s">
        <v>65</v>
      </c>
      <c r="B47" s="16"/>
      <c r="C47" s="15"/>
    </row>
    <row r="48" spans="1:3" x14ac:dyDescent="0.25">
      <c r="A48" s="61" t="s">
        <v>66</v>
      </c>
      <c r="B48" s="62"/>
      <c r="C48" s="15"/>
    </row>
    <row r="49" spans="1:3" x14ac:dyDescent="0.25">
      <c r="A49" s="61" t="s">
        <v>67</v>
      </c>
      <c r="B49" s="62"/>
      <c r="C49" s="15"/>
    </row>
    <row r="50" spans="1:3" x14ac:dyDescent="0.25">
      <c r="A50" s="61" t="s">
        <v>57</v>
      </c>
      <c r="B50" s="62"/>
      <c r="C50" s="15" t="s">
        <v>171</v>
      </c>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26" zoomScale="115" zoomScaleNormal="115"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2" t="s">
        <v>68</v>
      </c>
      <c r="B1" s="82"/>
      <c r="C1" s="82"/>
    </row>
    <row r="2" spans="1:9" ht="15" customHeight="1" x14ac:dyDescent="0.25">
      <c r="A2" s="35" t="s">
        <v>29</v>
      </c>
      <c r="B2" s="86" t="str">
        <f>'AUTOS NOTA 321'!B2:C2</f>
        <v>093719488-APJ32439</v>
      </c>
      <c r="C2" s="87"/>
    </row>
    <row r="3" spans="1:9" x14ac:dyDescent="0.25">
      <c r="A3" s="36" t="s">
        <v>1</v>
      </c>
      <c r="B3" s="101" t="str">
        <f>'AUTOS  NOTA 322'!B2:C2</f>
        <v>810014003002-2022-00778-00</v>
      </c>
      <c r="C3" s="101"/>
    </row>
    <row r="4" spans="1:9" x14ac:dyDescent="0.25">
      <c r="A4" s="36" t="s">
        <v>2</v>
      </c>
      <c r="B4" s="101" t="str">
        <f>'AUTOS  NOTA 322'!B3:C3</f>
        <v>Juzgado Segundo (2°) Civil Municipal de Arauca</v>
      </c>
      <c r="C4" s="101"/>
    </row>
    <row r="5" spans="1:9" x14ac:dyDescent="0.25">
      <c r="A5" s="36" t="s">
        <v>3</v>
      </c>
      <c r="B5" s="101" t="str">
        <f>'AUTOS  NOTA 322'!B4:C4</f>
        <v>Leonardo Nuñez Ruiz</v>
      </c>
      <c r="C5" s="101"/>
    </row>
    <row r="6" spans="1:9" ht="15" customHeight="1" x14ac:dyDescent="0.25">
      <c r="A6" s="36" t="s">
        <v>4</v>
      </c>
      <c r="B6" s="101" t="str">
        <f>'AUTOS  NOTA 322'!B5:C5</f>
        <v xml:space="preserve">Pedro Alejandro Ayala Torres
</v>
      </c>
      <c r="C6" s="101"/>
    </row>
    <row r="7" spans="1:9" x14ac:dyDescent="0.25">
      <c r="A7" s="36" t="s">
        <v>5</v>
      </c>
      <c r="B7" s="101" t="str">
        <f>'AUTOS  NOTA 322'!B6:C6</f>
        <v>LLAMADA EN GARANTIA</v>
      </c>
      <c r="C7" s="101"/>
    </row>
    <row r="8" spans="1:9" x14ac:dyDescent="0.25">
      <c r="A8" s="38" t="s">
        <v>119</v>
      </c>
      <c r="B8" s="101" t="str">
        <f>'AUTOS  NOTA 322'!B7:C8</f>
        <v>N/A</v>
      </c>
      <c r="C8" s="101"/>
    </row>
    <row r="9" spans="1:9" ht="30" x14ac:dyDescent="0.25">
      <c r="A9" s="36" t="s">
        <v>69</v>
      </c>
      <c r="B9" s="99">
        <f>SUM(C11,C12,C14,C15,C17)</f>
        <v>30000000</v>
      </c>
      <c r="C9" s="100"/>
    </row>
    <row r="10" spans="1:9" x14ac:dyDescent="0.25">
      <c r="A10" s="102" t="s">
        <v>70</v>
      </c>
      <c r="B10" s="91" t="s">
        <v>71</v>
      </c>
      <c r="C10" s="92"/>
    </row>
    <row r="11" spans="1:9" x14ac:dyDescent="0.25">
      <c r="A11" s="102"/>
      <c r="B11" s="37" t="s">
        <v>72</v>
      </c>
      <c r="C11" s="32"/>
    </row>
    <row r="12" spans="1:9" x14ac:dyDescent="0.25">
      <c r="A12" s="102"/>
      <c r="B12" s="37" t="s">
        <v>73</v>
      </c>
      <c r="C12" s="32">
        <v>20000000</v>
      </c>
    </row>
    <row r="13" spans="1:9" x14ac:dyDescent="0.25">
      <c r="A13" s="102"/>
      <c r="B13" s="91"/>
      <c r="C13" s="92"/>
    </row>
    <row r="14" spans="1:9" x14ac:dyDescent="0.25">
      <c r="A14" s="102"/>
      <c r="B14" s="37" t="s">
        <v>116</v>
      </c>
      <c r="C14" s="40">
        <v>10000000</v>
      </c>
    </row>
    <row r="15" spans="1:9" x14ac:dyDescent="0.25">
      <c r="A15" s="102"/>
      <c r="B15" s="37" t="s">
        <v>117</v>
      </c>
      <c r="C15" s="40"/>
      <c r="E15" t="s">
        <v>75</v>
      </c>
      <c r="F15" s="22">
        <v>0.7</v>
      </c>
    </row>
    <row r="16" spans="1:9" x14ac:dyDescent="0.25">
      <c r="A16" s="102"/>
      <c r="B16" s="91" t="s">
        <v>76</v>
      </c>
      <c r="C16" s="92"/>
      <c r="E16" t="s">
        <v>77</v>
      </c>
      <c r="F16" s="23">
        <v>0.3</v>
      </c>
      <c r="I16" s="25"/>
    </row>
    <row r="17" spans="1:9" x14ac:dyDescent="0.25">
      <c r="A17" s="102"/>
      <c r="B17" s="37"/>
      <c r="C17" s="41"/>
      <c r="F17" s="26"/>
      <c r="I17" s="25"/>
    </row>
    <row r="18" spans="1:9" ht="23.25" customHeight="1" x14ac:dyDescent="0.25">
      <c r="A18" s="39" t="s">
        <v>78</v>
      </c>
      <c r="B18" s="86" t="s">
        <v>79</v>
      </c>
      <c r="C18" s="87"/>
    </row>
    <row r="19" spans="1:9" ht="60" x14ac:dyDescent="0.25">
      <c r="A19" s="36" t="s">
        <v>80</v>
      </c>
      <c r="B19" s="93" t="s">
        <v>173</v>
      </c>
      <c r="C19" s="94"/>
    </row>
    <row r="20" spans="1:9" ht="15" customHeight="1" x14ac:dyDescent="0.25">
      <c r="A20" s="21" t="s">
        <v>81</v>
      </c>
      <c r="B20" s="88">
        <f>((C22+C23+C25+C26+C30+C28+C32+C34+C29+C33)-C37)*C36*C38</f>
        <v>0</v>
      </c>
      <c r="C20" s="88"/>
    </row>
    <row r="21" spans="1:9" x14ac:dyDescent="0.25">
      <c r="A21" s="7" t="s">
        <v>82</v>
      </c>
      <c r="B21" s="95" t="s">
        <v>71</v>
      </c>
      <c r="C21" s="96"/>
    </row>
    <row r="22" spans="1:9" x14ac:dyDescent="0.25">
      <c r="A22" s="97"/>
      <c r="B22" s="37" t="s">
        <v>72</v>
      </c>
      <c r="C22" s="32">
        <v>0</v>
      </c>
    </row>
    <row r="23" spans="1:9" x14ac:dyDescent="0.25">
      <c r="A23" s="98"/>
      <c r="B23" s="37" t="s">
        <v>73</v>
      </c>
      <c r="C23" s="32">
        <v>0</v>
      </c>
    </row>
    <row r="24" spans="1:9" x14ac:dyDescent="0.25">
      <c r="A24" s="98"/>
      <c r="B24" s="91" t="s">
        <v>74</v>
      </c>
      <c r="C24" s="92"/>
    </row>
    <row r="25" spans="1:9" x14ac:dyDescent="0.25">
      <c r="A25" s="98"/>
      <c r="B25" s="37" t="s">
        <v>116</v>
      </c>
      <c r="C25" s="32">
        <v>0</v>
      </c>
    </row>
    <row r="26" spans="1:9" ht="29.1" customHeight="1" x14ac:dyDescent="0.25">
      <c r="A26" s="98"/>
      <c r="B26" s="37" t="s">
        <v>118</v>
      </c>
      <c r="C26" s="32">
        <v>0</v>
      </c>
    </row>
    <row r="27" spans="1:9" x14ac:dyDescent="0.25">
      <c r="A27" s="98"/>
      <c r="B27" s="91" t="s">
        <v>148</v>
      </c>
      <c r="C27" s="92"/>
    </row>
    <row r="28" spans="1:9" x14ac:dyDescent="0.25">
      <c r="A28" s="98"/>
      <c r="B28" s="37" t="s">
        <v>156</v>
      </c>
      <c r="C28" s="32">
        <v>0</v>
      </c>
    </row>
    <row r="29" spans="1:9" x14ac:dyDescent="0.25">
      <c r="A29" s="98"/>
      <c r="B29" s="37" t="s">
        <v>72</v>
      </c>
      <c r="C29" s="32">
        <v>0</v>
      </c>
    </row>
    <row r="30" spans="1:9" x14ac:dyDescent="0.25">
      <c r="A30" s="98"/>
      <c r="B30" s="37" t="s">
        <v>73</v>
      </c>
      <c r="C30" s="32">
        <v>0</v>
      </c>
    </row>
    <row r="31" spans="1:9" x14ac:dyDescent="0.25">
      <c r="A31" s="98"/>
      <c r="B31" s="91" t="s">
        <v>149</v>
      </c>
      <c r="C31" s="92"/>
    </row>
    <row r="32" spans="1:9" x14ac:dyDescent="0.25">
      <c r="A32" s="98"/>
      <c r="B32" s="37"/>
      <c r="C32" s="32"/>
    </row>
    <row r="33" spans="1:3" x14ac:dyDescent="0.25">
      <c r="A33" s="98"/>
      <c r="B33" s="37" t="s">
        <v>72</v>
      </c>
      <c r="C33" s="32">
        <v>0</v>
      </c>
    </row>
    <row r="34" spans="1:3" x14ac:dyDescent="0.25">
      <c r="A34" s="98"/>
      <c r="B34" s="37" t="s">
        <v>73</v>
      </c>
      <c r="C34" s="32">
        <v>0</v>
      </c>
    </row>
    <row r="35" spans="1:3" x14ac:dyDescent="0.25">
      <c r="A35" s="98"/>
      <c r="B35" s="91" t="s">
        <v>136</v>
      </c>
      <c r="C35" s="92"/>
    </row>
    <row r="36" spans="1:3" x14ac:dyDescent="0.25">
      <c r="A36" s="98"/>
      <c r="B36" s="37" t="s">
        <v>152</v>
      </c>
      <c r="C36" s="33">
        <v>1</v>
      </c>
    </row>
    <row r="37" spans="1:3" x14ac:dyDescent="0.25">
      <c r="A37" s="98"/>
      <c r="B37" s="37" t="s">
        <v>137</v>
      </c>
      <c r="C37" s="34">
        <v>0</v>
      </c>
    </row>
    <row r="38" spans="1:3" x14ac:dyDescent="0.25">
      <c r="A38" s="98"/>
      <c r="B38" s="37" t="s">
        <v>155</v>
      </c>
      <c r="C38" s="33">
        <v>1</v>
      </c>
    </row>
    <row r="39" spans="1:3" x14ac:dyDescent="0.25">
      <c r="A39" s="24" t="s">
        <v>83</v>
      </c>
      <c r="B39" s="88">
        <f>IFERROR(B20*(VLOOKUP(B18,E15:F17,2,0)),16666)</f>
        <v>16666</v>
      </c>
      <c r="C39" s="88"/>
    </row>
    <row r="40" spans="1:3" ht="93" customHeight="1" x14ac:dyDescent="0.25">
      <c r="A40" s="36" t="s">
        <v>150</v>
      </c>
      <c r="B40" s="89" t="s">
        <v>174</v>
      </c>
      <c r="C40" s="90"/>
    </row>
    <row r="41" spans="1:3" ht="211.5" customHeight="1" x14ac:dyDescent="0.25">
      <c r="A41" s="36" t="s">
        <v>84</v>
      </c>
      <c r="B41" s="84" t="s">
        <v>172</v>
      </c>
      <c r="C41" s="85"/>
    </row>
    <row r="42" spans="1:3" ht="26.1" customHeight="1" x14ac:dyDescent="0.25">
      <c r="A42" s="43" t="s">
        <v>141</v>
      </c>
      <c r="B42" s="43"/>
      <c r="C42" s="43"/>
    </row>
    <row r="43" spans="1:3" x14ac:dyDescent="0.25">
      <c r="A43" s="42" t="s">
        <v>142</v>
      </c>
      <c r="B43" s="83"/>
      <c r="C43" s="83"/>
    </row>
    <row r="44" spans="1:3" ht="41.1" customHeight="1" x14ac:dyDescent="0.25">
      <c r="A44" s="42" t="s">
        <v>140</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85</v>
      </c>
      <c r="B1" s="82"/>
      <c r="C1" s="82"/>
    </row>
    <row r="2" spans="1:3" x14ac:dyDescent="0.25">
      <c r="A2" s="20" t="s">
        <v>29</v>
      </c>
      <c r="B2" s="70" t="str">
        <f>'AUTOS NOTA 324'!B2:C2</f>
        <v>093719488-APJ32439</v>
      </c>
      <c r="C2" s="71"/>
    </row>
    <row r="3" spans="1:3" x14ac:dyDescent="0.25">
      <c r="A3" s="5" t="s">
        <v>1</v>
      </c>
      <c r="B3" s="47" t="str">
        <f>'AUTOS  NOTA 322'!B2:C2</f>
        <v>810014003002-2022-00778-00</v>
      </c>
      <c r="C3" s="47"/>
    </row>
    <row r="4" spans="1:3" x14ac:dyDescent="0.25">
      <c r="A4" s="5" t="s">
        <v>2</v>
      </c>
      <c r="B4" s="47" t="str">
        <f>'AUTOS  NOTA 322'!B3:C3</f>
        <v>Juzgado Segundo (2°) Civil Municipal de Arauca</v>
      </c>
      <c r="C4" s="47"/>
    </row>
    <row r="5" spans="1:3" x14ac:dyDescent="0.25">
      <c r="A5" s="5" t="s">
        <v>3</v>
      </c>
      <c r="B5" s="47" t="str">
        <f>'AUTOS  NOTA 322'!B4:C4</f>
        <v>Leonardo Nuñez Ruiz</v>
      </c>
      <c r="C5" s="47"/>
    </row>
    <row r="6" spans="1:3" ht="15" customHeight="1" x14ac:dyDescent="0.25">
      <c r="A6" s="5" t="s">
        <v>4</v>
      </c>
      <c r="B6" s="47" t="str">
        <f>'AUTOS  NOTA 322'!B5:C5</f>
        <v xml:space="preserve">Pedro Alejandro Ayala Torres
</v>
      </c>
      <c r="C6" s="47"/>
    </row>
    <row r="7" spans="1:3" ht="15" customHeight="1" x14ac:dyDescent="0.25">
      <c r="A7" s="5" t="s">
        <v>5</v>
      </c>
      <c r="B7" s="47" t="str">
        <f>'AUTOS  NOTA 322'!B6:C6</f>
        <v>LLAMADA EN GARANTIA</v>
      </c>
      <c r="C7" s="47"/>
    </row>
    <row r="8" spans="1:3" ht="15" customHeight="1" x14ac:dyDescent="0.25">
      <c r="A8" s="31" t="s">
        <v>119</v>
      </c>
      <c r="B8" s="47" t="str">
        <f>'AUTOS  NOTA 322'!B7:C8</f>
        <v>N/A</v>
      </c>
      <c r="C8" s="47"/>
    </row>
    <row r="9" spans="1:3" ht="18.95" customHeight="1" x14ac:dyDescent="0.25">
      <c r="A9" s="5" t="s">
        <v>120</v>
      </c>
      <c r="B9" s="47"/>
      <c r="C9" s="47"/>
    </row>
    <row r="10" spans="1:3" x14ac:dyDescent="0.25">
      <c r="A10" s="7" t="s">
        <v>82</v>
      </c>
      <c r="B10" s="105">
        <f>'AUTOS NOTA 324'!B20:C20</f>
        <v>0</v>
      </c>
      <c r="C10" s="105"/>
    </row>
    <row r="11" spans="1:3" x14ac:dyDescent="0.25">
      <c r="A11" s="7" t="s">
        <v>139</v>
      </c>
      <c r="B11" s="106">
        <f>'AUTOS NOTA 324'!B39:C39</f>
        <v>16666</v>
      </c>
      <c r="C11" s="47"/>
    </row>
    <row r="12" spans="1:3" ht="30" x14ac:dyDescent="0.25">
      <c r="A12" s="7" t="s">
        <v>86</v>
      </c>
      <c r="B12" s="103"/>
      <c r="C12" s="104"/>
    </row>
    <row r="13" spans="1:3" ht="45" x14ac:dyDescent="0.25">
      <c r="A13" s="5" t="s">
        <v>87</v>
      </c>
      <c r="B13" s="47"/>
      <c r="C13" s="47"/>
    </row>
    <row r="14" spans="1:3" ht="45" x14ac:dyDescent="0.25">
      <c r="A14" s="5" t="s">
        <v>88</v>
      </c>
      <c r="B14" s="47"/>
      <c r="C14" s="47"/>
    </row>
    <row r="15" spans="1:3" x14ac:dyDescent="0.25">
      <c r="A15" s="5" t="s">
        <v>89</v>
      </c>
      <c r="B15" s="6"/>
      <c r="C15" s="6"/>
    </row>
    <row r="16" spans="1:3" x14ac:dyDescent="0.25">
      <c r="A16" s="7" t="s">
        <v>90</v>
      </c>
      <c r="B16" s="47"/>
      <c r="C16" s="47"/>
    </row>
    <row r="17" spans="1:3" x14ac:dyDescent="0.2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2024-06-26T22:35:24Z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