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75C37999-0956-4A74-A8CA-06069434A7B9}" xr6:coauthVersionLast="47" xr6:coauthVersionMax="47" xr10:uidLastSave="{00000000-0000-0000-0000-000000000000}"/>
  <bookViews>
    <workbookView xWindow="-120" yWindow="-1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<sst xmlns="http://schemas.openxmlformats.org/spreadsheetml/2006/main" count="248" uniqueCount="175">
  <si>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</si>
  <si>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</si>
  <si>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</si>
  <si>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</si>
  <si>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</si>
  <si>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</si>
  <si>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</si>
  <si>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</si>
  <si>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</si>
  <si>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</si>
  <si>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</si>
  <si>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</si>
  <si>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</si>
  <si>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</si>
  <si>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</si>
  <si>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</si>
  <si>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</si>
  <si>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</si>
  <si>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</si>
  <si>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</si>
  <si>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</si>
  <si>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</si>
  <si>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</si>
  <si>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</si>
  <si>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</si>
  <si>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</si>
  <si>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</si>
  <si>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</si>
  <si>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</si>
  <si>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</si>
  <si>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</si>
  <si>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</si>
  <si>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</si>
  <si>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</si>
  <si>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</si>
  <si>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</si>
  <si>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</si>
  <si>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</si>
  <si>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</si>
  <si>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</si>
  <si>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</si>
  <si>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</si>
  <si>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</si>
  <si>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</si>
  <si>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</si>
  <si>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</si>
  <si>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</si>
  <si>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</si>
  <si>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</si>
  <si>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</si>
  <si>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</si>
  <si>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</si>
  <si>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</si>
  <si>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</si>
  <si>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</si>
  <si>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</si>
  <si>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</si>
  <si>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</si>
  <si>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</si>
  <si>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</si>
  <si>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</si>
  <si>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</si>
  <si>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</si>
  <si>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</si>
  <si>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</si>
  <si>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</si>
  <si>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</si>
  <si>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</si>
  <si>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</si>
  <si>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</si>
  <si>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</si>
  <si>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</si>
  <si>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</si>
  <si>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</si>
  <si>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</si>
  <si>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</si>
  <si>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</si>
  <si>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</si>
  <si>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</si>
  <si>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</si>
  <si>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</si>
  <si>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</si>
  <si>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</si>
  <si>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</si>
  <si>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</si>
  <si>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</si>
  <si>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</si>
  <si>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</si>
  <si>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</si>
  <si>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</si>
  <si>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</si>
  <si>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</si>
  <si>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</si>
  <si>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</si>
  <si>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</si>
  <si>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</si>
  <si>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</si>
  <si>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</si>
  <si>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</si>
  <si>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</si>
  <si>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</si>
  <si>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</si>
  <si>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</si>
  <si>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</si>
  <si>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</si>
  <si>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</si>
  <si>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</si>
  <si>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</si>
  <si>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</si>
  <si>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</si>
  <si>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</si>
  <si>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</si>
  <si>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</si>
  <si>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</si>
  <si>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</si>
  <si>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</si>
  <si>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</si>
  <si>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</si>
  <si>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</si>
  <si>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</si>
  <si>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</si>
  <si>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</si>
  <si>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</si>
  <si>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</si>
  <si>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</si>
  <si>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</si>
  <si>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</si>
  <si>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</si>
  <si>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</si>
  <si>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</si>
  <si>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</si>
  <si>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</si>
  <si>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</si>
  <si>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</si>
  <si>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</si>
  <si>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</si>
  <si>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</si>
  <si>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</si>
  <si>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</si>
  <si>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</si>
  <si>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</si>
  <si>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</si>
  <si>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</si>
  <si>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</si>
  <si>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</si>
  <si>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</si>
  <si>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</si>
  <si>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</si>
  <si>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</si>
  <si>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</si>
  <si>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</si>
  <si>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</si>
  <si>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</si>
  <si>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</si>
  <si>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</si>
  <si>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</si>
  <si>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Juzgado Segundo (2°) Civil Municipal de Arauca</t>
  </si>
  <si>
    <t>Leonardo Nuñez Ruiz</t>
  </si>
  <si>
    <t xml:space="preserve">Pedro Alejandro Ayala Torres
</t>
  </si>
  <si>
    <t>N/A</t>
  </si>
  <si>
    <t>06 de septiembre de 2020</t>
  </si>
  <si>
    <t xml:space="preserve">No se efectuó conciliación. </t>
  </si>
  <si>
    <t>C.C No. 17.584.455</t>
  </si>
  <si>
    <t>MPV061</t>
  </si>
  <si>
    <t>021148091 / 0</t>
  </si>
  <si>
    <t>1. El 06 de septiembre de 2020 a las 6:30 A.M, el señor Leonardo Nuñez Ruiz saliendo de su casa de habitación produjo daños al vehículo vehículo Renault Logan, modelo 2019,
color beige, de placas ELZ631 de propiedad del señor Pedro Alejandro Ayala Torres, de manera accidental. 
2. El señor Leonardo se comprometió a pagar por los daños y pese a ello, el concesionario donde fue comprado el vehiculo de placas ELZ631 no quiso repararlo por cuanto es nuevo. 
3. Que el incumplimiento de reparación del vehículo por parte del demandado, constituye unos daños y perjuicios que constituyen responsabilidad civil extracontractual, máxime si se tiene en cuenta que él ha aceptado ser el responsable del accidente, ya que el vehículo de mi prohijado estaba parqueado, cuando este lo colisionó, dañándole la puerta.
4. Que la aseguradora que contra todo riesgo tiene el demandado se ha negado, en tanto aduce no tener convenio con el concesionario donde está en garantía el carro.</t>
  </si>
  <si>
    <t>810014003002-2022-00778-00</t>
  </si>
  <si>
    <t>093719488-APJ32439</t>
  </si>
  <si>
    <t>01/10/2019 hasta las 24:00 horas del 30/09/2020.</t>
  </si>
  <si>
    <t>X</t>
  </si>
  <si>
    <t xml:space="preserve">SE SOLICITARON DOCUEMENTOS Y NO FUERON APORTADOS. </t>
  </si>
  <si>
    <r>
      <t xml:space="preserve">INDIQUE LA PLACA- </t>
    </r>
    <r>
      <rPr>
        <sz val="11"/>
        <color rgb="FFFF0000"/>
        <rFont val="Calibri"/>
        <family val="2"/>
        <scheme val="minor"/>
      </rPr>
      <t>ELZ631</t>
    </r>
  </si>
  <si>
    <t xml:space="preserve">Como liquidación objetiva de las pretensiones se estima un monto de $3.995.363, discriminado así:
1. Por los daños al vehículo (Daño emergente): De acuerdo con la valoración efectuada por parte de AUDATEX al vehículo de placas BYL580, encontramos que el verdadero valor de la reparación del automotor asciende a la suma de $3.995.363. En ese sentido, no se tendrá en cuenta el valor de la cotización aportada por el demandante, dado que resulta mayor al valor reportado por AUDATEX.
2. Daño moral: Se desestimará el perjuicio por concepto de daño moral pretendido. Ello si se tiene en cuenta que cuando se trata de daño moral causado por daños a las cosas, este de ninguna manera se presume. Adicionalmente, debe resaltarse que el demandante no aportó prueba siquiera sumaria de la causación de este perjuicio, pues, pese a que éste indica sufrir de depresión por los daños ocacionados al vehiculo, no existe prueba que así lo avale. Luego, resulta improcedente reconocerlo. 
3. Deducible pactado: Teniendo en cuenta que no se pactó deducible alguno para el amparo de Responsabilidad Civil Extracontractual, no habrá lugar a reconocerlo a favor de la Compañia. </t>
  </si>
  <si>
    <t xml:space="preserve">La contingencia se califica como REMOTA, teniendo en cuenta que, aunque la póliza presta cobertura temporal y material, en el caso de marras operó la prescripción ordinaria de las acciones derivadas del contrato de seguro y a su vez, el llamamiento en garantía fue prestado de forma extemporanea. 
Lo primero que debe tomarse en consideración, es que la Póliza de Seguro Auto Liviano Servicio Particular No. 021148091 / 0 bajo la modalidad Claims Made, cuyo asegurado es Leonardo Nuñez Ruiz, presta cobertura temporal y material, de conformidad con los hechos y pretensiones, expuestos en el líbelo de la demanda.  Frente a la cobertura temporal, debe tenerse en cuenta que los hechos objeto de reproche ocurrieron el día 06 de septiembre de 2020, es decir dentro de la vigencia de la Póliza contemplada desde el 01/10/2019 hasta el 30/09/2020. Aunado a ello, presta cobertura material en tanto ampara la responsabilidad civil extracontractual, pretensión que se le endilga al asegurado. 
Por otro lado, en cuanto a la responsabilidad del asegurado y de la compañía aseguradora, se debe señalar que, de acuerdo con los hechos presentados en la demanda y algunas pruebas observadas en los anexos, inicialmente la parte demandante no logra acreditar el riesgo asegurado. Solo se adjuntan fotografías del vehículo con placas ELZ631, las cuales, aunque muestran daños materiales, únicamente reflejan el estado del vehículo después del supuesto accidente, sin aportar evidencia del choque en sí. No obstante, es importante resaltar que, en este caso, se presentaron dos documentos en los que el asegurado Leonardo Núñez Ruiz llega a un acuerdo y asume su responsabilidad por los daños al vehículo con placas ELZ631 mediante un documento privado, autenticado y fechado el 6 de septiembre de 2020, sin el conocimiento o intervención de la compañía aseguradora.
Ahora bien, independientemente de la responsabilidad del asegurado, la contingencia se califica como remota debido a dos razones: (i) el llamamiento en garantía fue presentado de forma extemporánea, ya que la notificación del auto admisorio de la demanda al demandado se consolidó el 8 de marzo de 2023, mientras que el llamamiento en garantía se radicó el 27 de noviembre de 2023, es decir, 8 meses después de haber vencido el plazo para contestar la demanda y formular el llamamiento según lo dispuesto en el artículo 64 del Código General del Proceso; y (ii) además, se configuró la prescripción ordinaria de las acciones derivadas del contrato de seguro, puesto que la primera reclamación que recibió el llamante en garantía fue el acta de acuerdo privado suscrita entre las partes el 6 de septiembre de 2020, a partir de la cual empezó a correr el término bienal extintivo. El llamamiento en garantía se radicó el 27 de diciembre de 2023, es decir, fuera del plazo bienal establecido por la norma.
</t>
  </si>
  <si>
    <t>EXCEPCIONES DE FONDO FRENTE A LA DEMANDA: 
1. EXCEPCIONES PLANTEADAS POR QUIEN FORMULÓ EL LLAMAMIENTO EN GARANTÍA A MI I REPRESENTADA
2.INEXISTENCIA DE RESPONSABILIDAD A CARGO DEL DEMANDADO POR LA FALTA DE PRUEBA DEL NEXO CAUSAL.
3. REDUCCION DE LA INDEMNIZACION COMO CONSECUENCIA DE LA CONDUCTA DE LA VICTIMA.
4. IMPROCEDENCIA DEL RECONOCIMIENTO DEL DAÑO MORAL POR TASACIÓN EXORBITANTE DEL PERJUICIO.
5. IMPROCEDENCIA DEL RECONOCIMIENTO DE LOS PERJUICIOS MATERIALES - FALTA DE PRUEBA DEL DAÑO EMERGENTE.
6.GENÉRICA O INNOMINADA
EXCEPCIONES FRENTE AL LLAMAMIENTO EN GARANTÍA: 
1. INEFICACIA DEL LLAMAMIENTO EN GARANTIA FORMULADO POR LEONARDO NUÑEZ RUIZ POR FUERA DEL TÉRMINO LEGAL ESTABLECIDO.
PRESCRIPCIÓN DE LA ACCIÓN DERIVADA DEL CONTRATO DE SEGURO
2. INEXISTENCIA DE OBLIGACIÓN INDEMNIZATORIA POR CUANTO NO SE HA REALIZADO EL RIESGO ASEGURADO EN LA PÓLIZA DE SEGURO DE AUTOMÓVILES INDIVIDUAL LIVIANOS PARTICULARES No. 021148091 / 0– ARTÍCULO 1072 DEL CÓDIGO DE COMERCIO.
3. DERECHO DE LA ASEGURADORA A DEDUCIR DEL MONTO DE LA INDEMNIZACIÓN LOS PERJUICIOS QUE CAUSE POR HABER CELEBRADO ARREGLO Y EVENTUALMENTE HABER ACEPTADO RESPONSABILIDAD.
4. RIESGOS EXPRESAMENTE EXCLUIDOS EN LA PÓLIZA DE SEGURO DE AUTOMÓVILES INDIVIDUAL LIVIANOS PARTICULARES No. 021148091 / 0.
5. CARÁCTER MERAMENTE INDEMNIZATORIO QUE REVISTEN LOS CONTRATOS DE SEGUROS.
6. EN CUALQUIER CASO, DE NINGUNA FORMA SE PODRÁ EXCEDER EL LÍMITE DEL VALOR ASEGURADO.
7. DISPONIBILIDAD DE LA SUMA ASEGURADA.
8.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</si>
</sst>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wrapText="1"/>
    </xf>
    <xf numFmtId="0" fontId="0" fillId="0" borderId="1" xfId="0" applyBorder="1" applyAlignment="1">
      <alignment horizontal="justify" vertical="top"/>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0" fillId="0" borderId="1" xfId="0" applyNumberFormat="1" applyBorder="1" applyAlignment="1">
      <alignment horizontal="justify" vertical="top"/>
    </xf>
    <xf numFmtId="14" fontId="0" fillId="0" borderId="3" xfId="0" applyNumberFormat="1" applyBorder="1" applyAlignment="1">
      <alignment horizontal="justify" vertical="top"/>
    </xf>
    <xf numFmtId="0" fontId="0" fillId="7" borderId="2" xfId="0" applyFill="1" applyBorder="1" applyAlignment="1">
      <alignment horizontal="justify" vertical="top"/>
    </xf>
    <xf numFmtId="0" fontId="0" fillId="7" borderId="3" xfId="0" applyFill="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7" borderId="2" xfId="0" applyNumberFormat="1" applyFill="1" applyBorder="1" applyAlignment="1">
      <alignment horizontal="justify" vertical="top"/>
    </xf>
    <xf numFmtId="14" fontId="0" fillId="7" borderId="3" xfId="0" applyNumberFormat="1" applyFill="1" applyBorder="1" applyAlignment="1">
      <alignment horizontal="justify" vertical="top"/>
    </xf>
    <xf numFmtId="0" fontId="3" fillId="2" borderId="6" xfId="0" applyFont="1" applyFill="1" applyBorder="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2" fontId="0" fillId="0" borderId="2" xfId="1" applyNumberFormat="1" applyFont="1" applyBorder="1" applyAlignment="1">
      <alignment horizontal="center" vertical="top"/>
    </xf>
    <xf numFmtId="2" fontId="0" fillId="0" borderId="3" xfId="1" applyNumberFormat="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164" fontId="0" fillId="0" borderId="2" xfId="1" applyNumberFormat="1" applyFont="1" applyBorder="1" applyAlignment="1">
      <alignment horizontal="center" vertical="top"/>
    </xf>
    <xf numFmtId="164" fontId="0" fillId="0" borderId="3" xfId="1" applyNumberFormat="1"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4344763</xdr:colOff>
      <xdr:row>84</xdr:row>
      <xdr:rowOff>143799</xdr:rowOff>
    </xdr:to>
    <xdr:pic>
      <xdr:nvPicPr>
        <xdr:cNvPr id="2" name="Imagen 1">
          <a:extLst>
            <a:ext uri="{FF2B5EF4-FFF2-40B4-BE49-F238E27FC236}">
              <a16:creationId xmlns:a16="http://schemas.microsoft.com/office/drawing/2014/main" id="{E23073C8-289C-B434-D46F-CB7E500D587C}"/>
            </a:ext>
          </a:extLst>
        </xdr:cNvPr>
        <xdr:cNvPicPr>
          <a:picLocks noChangeAspect="1"/>
        </xdr:cNvPicPr>
      </xdr:nvPicPr>
      <xdr:blipFill>
        <a:blip xmlns:r="http://schemas.openxmlformats.org/officeDocument/2006/relationships" r:embed="rId1"/>
        <a:stretch>
          <a:fillRect/>
        </a:stretch>
      </xdr:blipFill>
      <xdr:spPr>
        <a:xfrm>
          <a:off x="0" y="9582150"/>
          <a:ext cx="9764488" cy="66207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0" zoomScale="96" zoomScaleNormal="96" workbookViewId="0">
      <selection activeCell="B25" sqref="B25:C27"/>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x14ac:dyDescent="0.25">
      <c r="A2" s="5" t="s">
        <v>1</v>
      </c>
      <c r="B2" s="57" t="s">
        <v>166</v>
      </c>
      <c r="C2" s="58"/>
    </row>
    <row r="3" spans="1:3" x14ac:dyDescent="0.25">
      <c r="A3" s="5" t="s">
        <v>2</v>
      </c>
      <c r="B3" s="52" t="s">
        <v>156</v>
      </c>
      <c r="C3" s="53"/>
    </row>
    <row r="4" spans="1:3" x14ac:dyDescent="0.25">
      <c r="A4" s="5" t="s">
        <v>3</v>
      </c>
      <c r="B4" s="59" t="s">
        <v>157</v>
      </c>
      <c r="C4" s="53"/>
    </row>
    <row r="5" spans="1:3" ht="31.5" customHeight="1" x14ac:dyDescent="0.25">
      <c r="A5" s="5" t="s">
        <v>4</v>
      </c>
      <c r="B5" s="59" t="s">
        <v>158</v>
      </c>
      <c r="C5" s="53"/>
    </row>
    <row r="6" spans="1:3" x14ac:dyDescent="0.25">
      <c r="A6" s="5" t="s">
        <v>5</v>
      </c>
      <c r="B6" s="45" t="s">
        <v>121</v>
      </c>
      <c r="C6" s="45"/>
    </row>
    <row r="7" spans="1:3" x14ac:dyDescent="0.25">
      <c r="A7" s="27" t="s">
        <v>6</v>
      </c>
      <c r="B7" s="52" t="s">
        <v>148</v>
      </c>
      <c r="C7" s="53"/>
    </row>
    <row r="8" spans="1:3" ht="34.5" customHeight="1" x14ac:dyDescent="0.25">
      <c r="A8" s="28" t="s">
        <v>138</v>
      </c>
      <c r="B8" s="45" t="s">
        <v>159</v>
      </c>
      <c r="C8" s="45"/>
    </row>
    <row r="9" spans="1:3" x14ac:dyDescent="0.25">
      <c r="A9" s="28" t="s">
        <v>132</v>
      </c>
      <c r="B9" s="45" t="s">
        <v>159</v>
      </c>
      <c r="C9" s="45"/>
    </row>
    <row r="10" spans="1:3" x14ac:dyDescent="0.25">
      <c r="A10" s="28" t="s">
        <v>7</v>
      </c>
      <c r="B10" s="45" t="s">
        <v>159</v>
      </c>
      <c r="C10" s="45"/>
    </row>
    <row r="11" spans="1:3" ht="30" customHeight="1" x14ac:dyDescent="0.25">
      <c r="A11" s="29" t="s">
        <v>8</v>
      </c>
      <c r="B11" s="45" t="s">
        <v>159</v>
      </c>
      <c r="C11" s="45"/>
    </row>
    <row r="12" spans="1:3" ht="30" customHeight="1" x14ac:dyDescent="0.25">
      <c r="A12" s="5" t="s">
        <v>9</v>
      </c>
      <c r="B12" s="45" t="s">
        <v>159</v>
      </c>
      <c r="C12" s="45"/>
    </row>
    <row r="13" spans="1:3" x14ac:dyDescent="0.25">
      <c r="A13" s="5" t="s">
        <v>10</v>
      </c>
      <c r="B13" s="45" t="s">
        <v>159</v>
      </c>
      <c r="C13" s="45"/>
    </row>
    <row r="14" spans="1:3" x14ac:dyDescent="0.25">
      <c r="A14" s="5" t="s">
        <v>11</v>
      </c>
      <c r="B14" s="45" t="s">
        <v>159</v>
      </c>
      <c r="C14" s="45"/>
    </row>
    <row r="15" spans="1:3" x14ac:dyDescent="0.25">
      <c r="A15" s="5" t="s">
        <v>145</v>
      </c>
      <c r="B15" s="45" t="s">
        <v>159</v>
      </c>
      <c r="C15" s="45"/>
    </row>
    <row r="16" spans="1:3" x14ac:dyDescent="0.25">
      <c r="A16" s="5" t="s">
        <v>12</v>
      </c>
      <c r="B16" s="45" t="s">
        <v>159</v>
      </c>
      <c r="C16" s="45"/>
    </row>
    <row r="17" spans="1:3" ht="15" customHeight="1" x14ac:dyDescent="0.25">
      <c r="A17" s="5" t="s">
        <v>13</v>
      </c>
      <c r="B17" s="45" t="s">
        <v>159</v>
      </c>
      <c r="C17" s="45"/>
    </row>
    <row r="18" spans="1:3" x14ac:dyDescent="0.25">
      <c r="A18" s="5" t="s">
        <v>15</v>
      </c>
      <c r="B18" s="45" t="s">
        <v>159</v>
      </c>
      <c r="C18" s="45"/>
    </row>
    <row r="19" spans="1:3" ht="18.75" customHeight="1" x14ac:dyDescent="0.25">
      <c r="A19" s="5" t="s">
        <v>16</v>
      </c>
      <c r="B19" s="45" t="s">
        <v>159</v>
      </c>
      <c r="C19" s="45"/>
    </row>
    <row r="20" spans="1:3" x14ac:dyDescent="0.25">
      <c r="A20" s="5" t="s">
        <v>133</v>
      </c>
      <c r="B20" s="45" t="s">
        <v>159</v>
      </c>
      <c r="C20" s="45"/>
    </row>
    <row r="21" spans="1:3" ht="17.25" customHeight="1" x14ac:dyDescent="0.25">
      <c r="A21" s="5" t="s">
        <v>17</v>
      </c>
      <c r="B21" s="45" t="s">
        <v>159</v>
      </c>
      <c r="C21" s="45"/>
    </row>
    <row r="22" spans="1:3" x14ac:dyDescent="0.25">
      <c r="A22" s="28" t="s">
        <v>19</v>
      </c>
      <c r="B22" s="47" t="s">
        <v>160</v>
      </c>
      <c r="C22" s="47"/>
    </row>
    <row r="23" spans="1:3" x14ac:dyDescent="0.25">
      <c r="A23" s="28" t="s">
        <v>20</v>
      </c>
      <c r="B23" s="46" t="s">
        <v>161</v>
      </c>
      <c r="C23" s="47"/>
    </row>
    <row r="24" spans="1:3" x14ac:dyDescent="0.25">
      <c r="A24" s="28" t="s">
        <v>21</v>
      </c>
      <c r="B24" s="46" t="s">
        <v>161</v>
      </c>
      <c r="C24" s="47"/>
    </row>
    <row r="25" spans="1:3" x14ac:dyDescent="0.25">
      <c r="A25" s="60" t="s">
        <v>147</v>
      </c>
      <c r="B25" s="44" t="s">
        <v>165</v>
      </c>
      <c r="C25" s="45"/>
    </row>
    <row r="26" spans="1:3" x14ac:dyDescent="0.25">
      <c r="A26" s="60"/>
      <c r="B26" s="45"/>
      <c r="C26" s="45"/>
    </row>
    <row r="27" spans="1:3" ht="100.5" customHeight="1" x14ac:dyDescent="0.25">
      <c r="A27" s="60"/>
      <c r="B27" s="45"/>
      <c r="C27" s="45"/>
    </row>
    <row r="28" spans="1:3" x14ac:dyDescent="0.25">
      <c r="A28" s="28" t="s">
        <v>23</v>
      </c>
      <c r="B28" s="50" t="s">
        <v>157</v>
      </c>
      <c r="C28" s="51"/>
    </row>
    <row r="29" spans="1:3" x14ac:dyDescent="0.25">
      <c r="A29" s="28" t="s">
        <v>24</v>
      </c>
      <c r="B29" s="50" t="s">
        <v>162</v>
      </c>
      <c r="C29" s="51"/>
    </row>
    <row r="30" spans="1:3" x14ac:dyDescent="0.25">
      <c r="A30" s="28" t="s">
        <v>25</v>
      </c>
      <c r="B30" s="52" t="s">
        <v>163</v>
      </c>
      <c r="C30" s="53"/>
    </row>
    <row r="31" spans="1:3" x14ac:dyDescent="0.25">
      <c r="A31" s="28" t="s">
        <v>134</v>
      </c>
      <c r="B31" s="50" t="s">
        <v>164</v>
      </c>
      <c r="C31" s="51"/>
    </row>
    <row r="32" spans="1:3" x14ac:dyDescent="0.25">
      <c r="A32" s="28" t="s">
        <v>26</v>
      </c>
      <c r="B32" s="54">
        <v>45259</v>
      </c>
      <c r="C32" s="55"/>
    </row>
    <row r="33" spans="1:3" x14ac:dyDescent="0.25">
      <c r="A33" s="5" t="s">
        <v>27</v>
      </c>
      <c r="B33" s="48">
        <v>45448</v>
      </c>
      <c r="C33" s="49"/>
    </row>
    <row r="34" spans="1:3" ht="45" x14ac:dyDescent="0.25">
      <c r="A34" s="5" t="s">
        <v>135</v>
      </c>
      <c r="B34" s="48">
        <v>45467</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Hoja2!$K$1:$K$2</xm:f>
          </x14:formula1>
          <xm:sqref>B6:C6</xm:sqref>
        </x14:dataValidation>
        <x14:dataValidation type="list" allowBlank="1" showInputMessage="1" showErrorMessage="1" xr:uid="{00000000-0002-0000-0000-000001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workbookViewId="0">
      <selection activeCell="A51" sqref="A5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1" t="s">
        <v>28</v>
      </c>
      <c r="B1" s="61"/>
      <c r="C1" s="61"/>
    </row>
    <row r="2" spans="1:3" ht="15.75" customHeight="1" x14ac:dyDescent="0.25">
      <c r="A2" s="20" t="s">
        <v>29</v>
      </c>
      <c r="B2" s="62" t="s">
        <v>167</v>
      </c>
      <c r="C2" s="63"/>
    </row>
    <row r="3" spans="1:3" s="2" customFormat="1" x14ac:dyDescent="0.25">
      <c r="A3" s="5" t="s">
        <v>1</v>
      </c>
      <c r="B3" s="45" t="str">
        <f>'AUTOS  NOTA 322'!B2:C2</f>
        <v>810014003002-2022-00778-00</v>
      </c>
      <c r="C3" s="45"/>
    </row>
    <row r="4" spans="1:3" s="2" customFormat="1" x14ac:dyDescent="0.25">
      <c r="A4" s="5" t="s">
        <v>2</v>
      </c>
      <c r="B4" s="45" t="str">
        <f>'AUTOS  NOTA 322'!B3:C3</f>
        <v>Juzgado Segundo (2°) Civil Municipal de Arauca</v>
      </c>
      <c r="C4" s="45"/>
    </row>
    <row r="5" spans="1:3" s="2" customFormat="1" x14ac:dyDescent="0.25">
      <c r="A5" s="5" t="s">
        <v>3</v>
      </c>
      <c r="B5" s="45" t="str">
        <f>'AUTOS  NOTA 322'!B4:C4</f>
        <v>Leonardo Nuñez Ruiz</v>
      </c>
      <c r="C5" s="45"/>
    </row>
    <row r="6" spans="1:3" s="2" customFormat="1" x14ac:dyDescent="0.25">
      <c r="A6" s="5" t="s">
        <v>4</v>
      </c>
      <c r="B6" s="45" t="str">
        <f>'AUTOS  NOTA 322'!B5:C5</f>
        <v xml:space="preserve">Pedro Alejandro Ayala Torres
</v>
      </c>
      <c r="C6" s="45"/>
    </row>
    <row r="7" spans="1:3" s="2" customFormat="1" x14ac:dyDescent="0.25">
      <c r="A7" s="5" t="s">
        <v>5</v>
      </c>
      <c r="B7" s="45" t="str">
        <f>'AUTOS  NOTA 322'!B6:C6</f>
        <v>LLAMADA EN GARANTIA</v>
      </c>
      <c r="C7" s="45"/>
    </row>
    <row r="8" spans="1:3" s="2" customFormat="1" x14ac:dyDescent="0.25">
      <c r="A8" s="31" t="s">
        <v>119</v>
      </c>
      <c r="B8" s="45" t="str">
        <f>'AUTOS  NOTA 322'!B7:C8</f>
        <v>N/A</v>
      </c>
      <c r="C8" s="45"/>
    </row>
    <row r="9" spans="1:3" x14ac:dyDescent="0.25">
      <c r="A9" s="20" t="s">
        <v>30</v>
      </c>
      <c r="B9" s="45" t="s">
        <v>164</v>
      </c>
      <c r="C9" s="45"/>
    </row>
    <row r="10" spans="1:3" x14ac:dyDescent="0.25">
      <c r="A10" s="20" t="s">
        <v>22</v>
      </c>
      <c r="B10" s="45" t="s">
        <v>148</v>
      </c>
      <c r="C10" s="45"/>
    </row>
    <row r="11" spans="1:3" x14ac:dyDescent="0.25">
      <c r="A11" s="20" t="s">
        <v>31</v>
      </c>
      <c r="B11" s="76">
        <v>4000000000000</v>
      </c>
      <c r="C11" s="77"/>
    </row>
    <row r="12" spans="1:3" x14ac:dyDescent="0.25">
      <c r="A12" s="20" t="s">
        <v>137</v>
      </c>
      <c r="B12" s="81">
        <v>0</v>
      </c>
      <c r="C12" s="82"/>
    </row>
    <row r="13" spans="1:3" x14ac:dyDescent="0.25">
      <c r="A13" s="20" t="s">
        <v>32</v>
      </c>
      <c r="B13" s="52" t="s">
        <v>94</v>
      </c>
      <c r="C13" s="53"/>
    </row>
    <row r="14" spans="1:3" x14ac:dyDescent="0.25">
      <c r="A14" s="20" t="s">
        <v>33</v>
      </c>
      <c r="B14" s="44" t="s">
        <v>168</v>
      </c>
      <c r="C14" s="45"/>
    </row>
    <row r="15" spans="1:3" x14ac:dyDescent="0.25">
      <c r="A15" s="20" t="s">
        <v>34</v>
      </c>
      <c r="B15" s="45" t="s">
        <v>35</v>
      </c>
      <c r="C15" s="45"/>
    </row>
    <row r="16" spans="1:3" x14ac:dyDescent="0.25">
      <c r="A16" s="20" t="s">
        <v>36</v>
      </c>
      <c r="B16" s="45" t="s">
        <v>35</v>
      </c>
      <c r="C16" s="45"/>
    </row>
    <row r="17" spans="1:3" x14ac:dyDescent="0.25">
      <c r="A17" s="78" t="s">
        <v>37</v>
      </c>
      <c r="B17" s="45" t="s">
        <v>38</v>
      </c>
      <c r="C17" s="45"/>
    </row>
    <row r="18" spans="1:3" x14ac:dyDescent="0.25">
      <c r="A18" s="79"/>
      <c r="B18" s="10" t="s">
        <v>39</v>
      </c>
      <c r="C18" s="10" t="s">
        <v>40</v>
      </c>
    </row>
    <row r="19" spans="1:3" x14ac:dyDescent="0.25">
      <c r="A19" s="79"/>
      <c r="B19" s="6" t="s">
        <v>144</v>
      </c>
      <c r="C19" s="6"/>
    </row>
    <row r="20" spans="1:3" x14ac:dyDescent="0.25">
      <c r="A20" s="79"/>
      <c r="B20" s="6"/>
      <c r="C20" s="6"/>
    </row>
    <row r="21" spans="1:3" x14ac:dyDescent="0.25">
      <c r="A21" s="80"/>
      <c r="B21" s="6"/>
      <c r="C21" s="6"/>
    </row>
    <row r="22" spans="1:3" x14ac:dyDescent="0.25">
      <c r="A22" s="20" t="s">
        <v>41</v>
      </c>
      <c r="B22" s="45" t="s">
        <v>45</v>
      </c>
      <c r="C22" s="45"/>
    </row>
    <row r="23" spans="1:3" x14ac:dyDescent="0.25">
      <c r="A23" s="20" t="s">
        <v>42</v>
      </c>
      <c r="B23" s="62" t="s">
        <v>45</v>
      </c>
      <c r="C23" s="63"/>
    </row>
    <row r="24" spans="1:3" x14ac:dyDescent="0.25">
      <c r="A24" s="20" t="s">
        <v>43</v>
      </c>
      <c r="B24" s="45"/>
      <c r="C24" s="45"/>
    </row>
    <row r="25" spans="1:3" x14ac:dyDescent="0.25">
      <c r="A25" s="20" t="s">
        <v>44</v>
      </c>
      <c r="B25" s="45" t="s">
        <v>45</v>
      </c>
      <c r="C25" s="45"/>
    </row>
    <row r="26" spans="1:3" x14ac:dyDescent="0.25">
      <c r="A26" s="20" t="s">
        <v>46</v>
      </c>
      <c r="B26" s="45">
        <v>0</v>
      </c>
      <c r="C26" s="45"/>
    </row>
    <row r="27" spans="1:3" x14ac:dyDescent="0.25">
      <c r="A27" s="19" t="s">
        <v>47</v>
      </c>
      <c r="B27" s="45" t="s">
        <v>45</v>
      </c>
      <c r="C27" s="45"/>
    </row>
    <row r="28" spans="1:3" x14ac:dyDescent="0.25">
      <c r="A28" s="64" t="s">
        <v>48</v>
      </c>
      <c r="B28" s="64"/>
      <c r="C28" s="64"/>
    </row>
    <row r="29" spans="1:3" x14ac:dyDescent="0.25">
      <c r="A29" s="74" t="s">
        <v>49</v>
      </c>
      <c r="B29" s="75"/>
      <c r="C29" s="11" t="s">
        <v>169</v>
      </c>
    </row>
    <row r="30" spans="1:3" x14ac:dyDescent="0.25">
      <c r="A30" s="74" t="s">
        <v>50</v>
      </c>
      <c r="B30" s="75"/>
      <c r="C30" s="11" t="s">
        <v>169</v>
      </c>
    </row>
    <row r="31" spans="1:3" x14ac:dyDescent="0.25">
      <c r="A31" s="74" t="s">
        <v>51</v>
      </c>
      <c r="B31" s="75"/>
      <c r="C31" s="12"/>
    </row>
    <row r="32" spans="1:3" x14ac:dyDescent="0.25">
      <c r="A32" s="74" t="s">
        <v>52</v>
      </c>
      <c r="B32" s="75"/>
      <c r="C32" s="11"/>
    </row>
    <row r="33" spans="1:3" x14ac:dyDescent="0.25">
      <c r="A33" s="74" t="s">
        <v>53</v>
      </c>
      <c r="B33" s="75"/>
      <c r="C33" s="11"/>
    </row>
    <row r="34" spans="1:3" x14ac:dyDescent="0.25">
      <c r="A34" s="74" t="s">
        <v>54</v>
      </c>
      <c r="B34" s="75"/>
      <c r="C34" s="13"/>
    </row>
    <row r="35" spans="1:3" x14ac:dyDescent="0.25">
      <c r="A35" s="65" t="s">
        <v>55</v>
      </c>
      <c r="B35" s="66"/>
      <c r="C35" s="14"/>
    </row>
    <row r="36" spans="1:3" x14ac:dyDescent="0.25">
      <c r="A36" s="65" t="s">
        <v>56</v>
      </c>
      <c r="B36" s="66"/>
      <c r="C36" s="15"/>
    </row>
    <row r="37" spans="1:3" x14ac:dyDescent="0.25">
      <c r="A37" s="67" t="s">
        <v>57</v>
      </c>
      <c r="B37" s="68"/>
      <c r="C37" s="15"/>
    </row>
    <row r="38" spans="1:3" x14ac:dyDescent="0.25">
      <c r="A38" s="69"/>
      <c r="B38" s="70"/>
      <c r="C38" s="15"/>
    </row>
    <row r="39" spans="1:3" x14ac:dyDescent="0.25">
      <c r="A39" s="71"/>
      <c r="B39" s="72"/>
      <c r="C39" s="15"/>
    </row>
    <row r="40" spans="1:3" x14ac:dyDescent="0.25">
      <c r="A40" s="73" t="s">
        <v>58</v>
      </c>
      <c r="B40" s="73"/>
      <c r="C40" s="73"/>
    </row>
    <row r="41" spans="1:3" x14ac:dyDescent="0.25">
      <c r="A41" s="17" t="s">
        <v>59</v>
      </c>
      <c r="B41" s="18"/>
      <c r="C41" s="15"/>
    </row>
    <row r="42" spans="1:3" x14ac:dyDescent="0.25">
      <c r="A42" s="65" t="s">
        <v>60</v>
      </c>
      <c r="B42" s="66"/>
      <c r="C42" s="15"/>
    </row>
    <row r="43" spans="1:3" x14ac:dyDescent="0.25">
      <c r="A43" s="65" t="s">
        <v>61</v>
      </c>
      <c r="B43" s="66"/>
      <c r="C43" s="15"/>
    </row>
    <row r="44" spans="1:3" x14ac:dyDescent="0.25">
      <c r="A44" s="17" t="s">
        <v>62</v>
      </c>
      <c r="B44" s="18"/>
      <c r="C44" s="15"/>
    </row>
    <row r="45" spans="1:3" x14ac:dyDescent="0.25">
      <c r="A45" s="17" t="s">
        <v>63</v>
      </c>
      <c r="B45" s="18"/>
      <c r="C45" s="15"/>
    </row>
    <row r="46" spans="1:3" x14ac:dyDescent="0.25">
      <c r="A46" s="65" t="s">
        <v>64</v>
      </c>
      <c r="B46" s="66"/>
      <c r="C46" s="15"/>
    </row>
    <row r="47" spans="1:3" x14ac:dyDescent="0.25">
      <c r="A47" s="17" t="s">
        <v>65</v>
      </c>
      <c r="B47" s="16"/>
      <c r="C47" s="15"/>
    </row>
    <row r="48" spans="1:3" x14ac:dyDescent="0.25">
      <c r="A48" s="65" t="s">
        <v>66</v>
      </c>
      <c r="B48" s="66"/>
      <c r="C48" s="15"/>
    </row>
    <row r="49" spans="1:3" x14ac:dyDescent="0.25">
      <c r="A49" s="65" t="s">
        <v>67</v>
      </c>
      <c r="B49" s="66"/>
      <c r="C49" s="15"/>
    </row>
    <row r="50" spans="1:3" x14ac:dyDescent="0.25">
      <c r="A50" s="65" t="s">
        <v>57</v>
      </c>
      <c r="B50" s="66"/>
      <c r="C50" s="15" t="s">
        <v>170</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41" zoomScale="115" zoomScaleNormal="115" workbookViewId="0">
      <selection activeCell="B7" sqref="B7:C7"/>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1" t="s">
        <v>68</v>
      </c>
      <c r="B1" s="61"/>
      <c r="C1" s="61"/>
    </row>
    <row r="2" spans="1:9" ht="15" customHeight="1" x14ac:dyDescent="0.25">
      <c r="A2" s="35" t="s">
        <v>29</v>
      </c>
      <c r="B2" s="87" t="str">
        <f>'AUTOS NOTA 321'!B2:C2</f>
        <v>093719488-APJ32439</v>
      </c>
      <c r="C2" s="88"/>
    </row>
    <row r="3" spans="1:9" x14ac:dyDescent="0.25">
      <c r="A3" s="36" t="s">
        <v>1</v>
      </c>
      <c r="B3" s="91" t="str">
        <f>'AUTOS  NOTA 322'!B2:C2</f>
        <v>810014003002-2022-00778-00</v>
      </c>
      <c r="C3" s="91"/>
    </row>
    <row r="4" spans="1:9" x14ac:dyDescent="0.25">
      <c r="A4" s="36" t="s">
        <v>2</v>
      </c>
      <c r="B4" s="91" t="str">
        <f>'AUTOS  NOTA 322'!B3:C3</f>
        <v>Juzgado Segundo (2°) Civil Municipal de Arauca</v>
      </c>
      <c r="C4" s="91"/>
    </row>
    <row r="5" spans="1:9" x14ac:dyDescent="0.25">
      <c r="A5" s="36" t="s">
        <v>3</v>
      </c>
      <c r="B5" s="91" t="str">
        <f>'AUTOS  NOTA 322'!B4:C4</f>
        <v>Leonardo Nuñez Ruiz</v>
      </c>
      <c r="C5" s="91"/>
    </row>
    <row r="6" spans="1:9" ht="15" customHeight="1" x14ac:dyDescent="0.25">
      <c r="A6" s="36" t="s">
        <v>4</v>
      </c>
      <c r="B6" s="91" t="str">
        <f>'AUTOS  NOTA 322'!B5:C5</f>
        <v xml:space="preserve">Pedro Alejandro Ayala Torres
</v>
      </c>
      <c r="C6" s="91"/>
    </row>
    <row r="7" spans="1:9" x14ac:dyDescent="0.25">
      <c r="A7" s="36" t="s">
        <v>5</v>
      </c>
      <c r="B7" s="91" t="str">
        <f>'AUTOS  NOTA 322'!B6:C6</f>
        <v>LLAMADA EN GARANTIA</v>
      </c>
      <c r="C7" s="91"/>
    </row>
    <row r="8" spans="1:9" x14ac:dyDescent="0.25">
      <c r="A8" s="38" t="s">
        <v>119</v>
      </c>
      <c r="B8" s="91" t="str">
        <f>'AUTOS  NOTA 322'!B7:C8</f>
        <v>N/A</v>
      </c>
      <c r="C8" s="91"/>
    </row>
    <row r="9" spans="1:9" ht="30" x14ac:dyDescent="0.25">
      <c r="A9" s="36" t="s">
        <v>69</v>
      </c>
      <c r="B9" s="85">
        <f>SUM(C11,C12,C14,C15,C17)</f>
        <v>30000000</v>
      </c>
      <c r="C9" s="86"/>
    </row>
    <row r="10" spans="1:9" x14ac:dyDescent="0.25">
      <c r="A10" s="92" t="s">
        <v>70</v>
      </c>
      <c r="B10" s="89" t="s">
        <v>71</v>
      </c>
      <c r="C10" s="90"/>
    </row>
    <row r="11" spans="1:9" x14ac:dyDescent="0.25">
      <c r="A11" s="92"/>
      <c r="B11" s="37" t="s">
        <v>72</v>
      </c>
      <c r="C11" s="32"/>
    </row>
    <row r="12" spans="1:9" x14ac:dyDescent="0.25">
      <c r="A12" s="92"/>
      <c r="B12" s="37" t="s">
        <v>73</v>
      </c>
      <c r="C12" s="32">
        <v>20000000</v>
      </c>
    </row>
    <row r="13" spans="1:9" x14ac:dyDescent="0.25">
      <c r="A13" s="92"/>
      <c r="B13" s="89"/>
      <c r="C13" s="90"/>
    </row>
    <row r="14" spans="1:9" x14ac:dyDescent="0.25">
      <c r="A14" s="92"/>
      <c r="B14" s="37" t="s">
        <v>116</v>
      </c>
      <c r="C14" s="40">
        <v>10000000</v>
      </c>
    </row>
    <row r="15" spans="1:9" x14ac:dyDescent="0.25">
      <c r="A15" s="92"/>
      <c r="B15" s="37" t="s">
        <v>117</v>
      </c>
      <c r="C15" s="40"/>
      <c r="E15" t="s">
        <v>75</v>
      </c>
      <c r="F15" s="22">
        <v>0.7</v>
      </c>
    </row>
    <row r="16" spans="1:9" x14ac:dyDescent="0.25">
      <c r="A16" s="92"/>
      <c r="B16" s="89" t="s">
        <v>76</v>
      </c>
      <c r="C16" s="90"/>
      <c r="E16" t="s">
        <v>77</v>
      </c>
      <c r="F16" s="23">
        <v>0.3</v>
      </c>
      <c r="I16" s="25"/>
    </row>
    <row r="17" spans="1:9" x14ac:dyDescent="0.25">
      <c r="A17" s="92"/>
      <c r="B17" s="37"/>
      <c r="C17" s="41"/>
      <c r="F17" s="26"/>
      <c r="I17" s="25"/>
    </row>
    <row r="18" spans="1:9" ht="23.25" customHeight="1" x14ac:dyDescent="0.25">
      <c r="A18" s="39" t="s">
        <v>78</v>
      </c>
      <c r="B18" s="87" t="s">
        <v>79</v>
      </c>
      <c r="C18" s="88"/>
    </row>
    <row r="19" spans="1:9" ht="60" x14ac:dyDescent="0.25">
      <c r="A19" s="36" t="s">
        <v>80</v>
      </c>
      <c r="B19" s="99" t="s">
        <v>173</v>
      </c>
      <c r="C19" s="100"/>
    </row>
    <row r="20" spans="1:9" ht="15" customHeight="1" x14ac:dyDescent="0.25">
      <c r="A20" s="21" t="s">
        <v>81</v>
      </c>
      <c r="B20" s="96">
        <f>((C22+C23+C25+C26+C30+C28+C32+C34+C29+C33)-C37)*C36*C38</f>
        <v>3995363</v>
      </c>
      <c r="C20" s="96"/>
    </row>
    <row r="21" spans="1:9" x14ac:dyDescent="0.25">
      <c r="A21" s="7" t="s">
        <v>82</v>
      </c>
      <c r="B21" s="101" t="s">
        <v>71</v>
      </c>
      <c r="C21" s="102"/>
    </row>
    <row r="22" spans="1:9" x14ac:dyDescent="0.25">
      <c r="A22" s="83"/>
      <c r="B22" s="37" t="s">
        <v>72</v>
      </c>
      <c r="C22" s="32">
        <v>0</v>
      </c>
    </row>
    <row r="23" spans="1:9" x14ac:dyDescent="0.25">
      <c r="A23" s="84"/>
      <c r="B23" s="37" t="s">
        <v>73</v>
      </c>
      <c r="C23" s="32"/>
    </row>
    <row r="24" spans="1:9" x14ac:dyDescent="0.25">
      <c r="A24" s="84"/>
      <c r="B24" s="89" t="s">
        <v>74</v>
      </c>
      <c r="C24" s="90"/>
    </row>
    <row r="25" spans="1:9" x14ac:dyDescent="0.25">
      <c r="A25" s="84"/>
      <c r="B25" s="37" t="s">
        <v>116</v>
      </c>
      <c r="C25" s="32">
        <v>0</v>
      </c>
    </row>
    <row r="26" spans="1:9" ht="29.1" customHeight="1" x14ac:dyDescent="0.25">
      <c r="A26" s="84"/>
      <c r="B26" s="37" t="s">
        <v>118</v>
      </c>
      <c r="C26" s="32">
        <v>0</v>
      </c>
    </row>
    <row r="27" spans="1:9" x14ac:dyDescent="0.25">
      <c r="A27" s="84"/>
      <c r="B27" s="89" t="s">
        <v>148</v>
      </c>
      <c r="C27" s="90"/>
    </row>
    <row r="28" spans="1:9" x14ac:dyDescent="0.25">
      <c r="A28" s="84"/>
      <c r="B28" s="37" t="s">
        <v>171</v>
      </c>
      <c r="C28" s="32">
        <v>0</v>
      </c>
    </row>
    <row r="29" spans="1:9" x14ac:dyDescent="0.25">
      <c r="A29" s="84"/>
      <c r="B29" s="37" t="s">
        <v>72</v>
      </c>
      <c r="C29" s="32">
        <v>0</v>
      </c>
    </row>
    <row r="30" spans="1:9" x14ac:dyDescent="0.25">
      <c r="A30" s="84"/>
      <c r="B30" s="37" t="s">
        <v>73</v>
      </c>
      <c r="C30" s="32">
        <v>3995363</v>
      </c>
    </row>
    <row r="31" spans="1:9" x14ac:dyDescent="0.25">
      <c r="A31" s="84"/>
      <c r="B31" s="89" t="s">
        <v>149</v>
      </c>
      <c r="C31" s="90"/>
    </row>
    <row r="32" spans="1:9" x14ac:dyDescent="0.25">
      <c r="A32" s="84"/>
      <c r="B32" s="37"/>
      <c r="C32" s="32"/>
    </row>
    <row r="33" spans="1:3" x14ac:dyDescent="0.25">
      <c r="A33" s="84"/>
      <c r="B33" s="37" t="s">
        <v>72</v>
      </c>
      <c r="C33" s="32">
        <v>0</v>
      </c>
    </row>
    <row r="34" spans="1:3" x14ac:dyDescent="0.25">
      <c r="A34" s="84"/>
      <c r="B34" s="37" t="s">
        <v>73</v>
      </c>
      <c r="C34" s="32">
        <v>0</v>
      </c>
    </row>
    <row r="35" spans="1:3" x14ac:dyDescent="0.25">
      <c r="A35" s="84"/>
      <c r="B35" s="89" t="s">
        <v>136</v>
      </c>
      <c r="C35" s="90"/>
    </row>
    <row r="36" spans="1:3" x14ac:dyDescent="0.25">
      <c r="A36" s="84"/>
      <c r="B36" s="37" t="s">
        <v>152</v>
      </c>
      <c r="C36" s="33">
        <v>1</v>
      </c>
    </row>
    <row r="37" spans="1:3" x14ac:dyDescent="0.25">
      <c r="A37" s="84"/>
      <c r="B37" s="37" t="s">
        <v>137</v>
      </c>
      <c r="C37" s="34">
        <v>0</v>
      </c>
    </row>
    <row r="38" spans="1:3" x14ac:dyDescent="0.25">
      <c r="A38" s="84"/>
      <c r="B38" s="37" t="s">
        <v>155</v>
      </c>
      <c r="C38" s="33">
        <v>1</v>
      </c>
    </row>
    <row r="39" spans="1:3" x14ac:dyDescent="0.25">
      <c r="A39" s="24" t="s">
        <v>83</v>
      </c>
      <c r="B39" s="96">
        <f>IFERROR(B20*(VLOOKUP(B18,E15:F17,2,0)),16666)</f>
        <v>16666</v>
      </c>
      <c r="C39" s="96"/>
    </row>
    <row r="40" spans="1:3" ht="93" customHeight="1" x14ac:dyDescent="0.25">
      <c r="A40" s="36" t="s">
        <v>150</v>
      </c>
      <c r="B40" s="97" t="s">
        <v>172</v>
      </c>
      <c r="C40" s="98"/>
    </row>
    <row r="41" spans="1:3" ht="211.5" customHeight="1" x14ac:dyDescent="0.25">
      <c r="A41" s="36" t="s">
        <v>84</v>
      </c>
      <c r="B41" s="94" t="s">
        <v>174</v>
      </c>
      <c r="C41" s="95"/>
    </row>
    <row r="42" spans="1:3" ht="26.1" customHeight="1" x14ac:dyDescent="0.25">
      <c r="A42" s="43" t="s">
        <v>141</v>
      </c>
      <c r="B42" s="43"/>
      <c r="C42" s="43"/>
    </row>
    <row r="43" spans="1:3" x14ac:dyDescent="0.25">
      <c r="A43" s="42" t="s">
        <v>142</v>
      </c>
      <c r="B43" s="93"/>
      <c r="C43" s="93"/>
    </row>
    <row r="44" spans="1:3" ht="41.1" customHeight="1" x14ac:dyDescent="0.25">
      <c r="A44" s="42" t="s">
        <v>140</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1" t="s">
        <v>85</v>
      </c>
      <c r="B1" s="61"/>
      <c r="C1" s="61"/>
    </row>
    <row r="2" spans="1:3" x14ac:dyDescent="0.25">
      <c r="A2" s="20" t="s">
        <v>29</v>
      </c>
      <c r="B2" s="62" t="str">
        <f>'AUTOS NOTA 324'!B2:C2</f>
        <v>093719488-APJ32439</v>
      </c>
      <c r="C2" s="63"/>
    </row>
    <row r="3" spans="1:3" x14ac:dyDescent="0.25">
      <c r="A3" s="5" t="s">
        <v>1</v>
      </c>
      <c r="B3" s="45" t="str">
        <f>'AUTOS  NOTA 322'!B2:C2</f>
        <v>810014003002-2022-00778-00</v>
      </c>
      <c r="C3" s="45"/>
    </row>
    <row r="4" spans="1:3" x14ac:dyDescent="0.25">
      <c r="A4" s="5" t="s">
        <v>2</v>
      </c>
      <c r="B4" s="45" t="str">
        <f>'AUTOS  NOTA 322'!B3:C3</f>
        <v>Juzgado Segundo (2°) Civil Municipal de Arauca</v>
      </c>
      <c r="C4" s="45"/>
    </row>
    <row r="5" spans="1:3" x14ac:dyDescent="0.25">
      <c r="A5" s="5" t="s">
        <v>3</v>
      </c>
      <c r="B5" s="45" t="str">
        <f>'AUTOS  NOTA 322'!B4:C4</f>
        <v>Leonardo Nuñez Ruiz</v>
      </c>
      <c r="C5" s="45"/>
    </row>
    <row r="6" spans="1:3" ht="15" customHeight="1" x14ac:dyDescent="0.25">
      <c r="A6" s="5" t="s">
        <v>4</v>
      </c>
      <c r="B6" s="45" t="str">
        <f>'AUTOS  NOTA 322'!B5:C5</f>
        <v xml:space="preserve">Pedro Alejandro Ayala Torres
</v>
      </c>
      <c r="C6" s="45"/>
    </row>
    <row r="7" spans="1:3" ht="15" customHeight="1" x14ac:dyDescent="0.25">
      <c r="A7" s="5" t="s">
        <v>5</v>
      </c>
      <c r="B7" s="45" t="str">
        <f>'AUTOS  NOTA 322'!B6:C6</f>
        <v>LLAMADA EN GARANTIA</v>
      </c>
      <c r="C7" s="45"/>
    </row>
    <row r="8" spans="1:3" ht="15" customHeight="1" x14ac:dyDescent="0.25">
      <c r="A8" s="31" t="s">
        <v>119</v>
      </c>
      <c r="B8" s="45" t="str">
        <f>'AUTOS  NOTA 322'!B7:C8</f>
        <v>N/A</v>
      </c>
      <c r="C8" s="45"/>
    </row>
    <row r="9" spans="1:3" ht="18.95" customHeight="1" x14ac:dyDescent="0.25">
      <c r="A9" s="5" t="s">
        <v>120</v>
      </c>
      <c r="B9" s="45"/>
      <c r="C9" s="45"/>
    </row>
    <row r="10" spans="1:3" x14ac:dyDescent="0.25">
      <c r="A10" s="7" t="s">
        <v>82</v>
      </c>
      <c r="B10" s="105">
        <f>'AUTOS NOTA 324'!B20:C20</f>
        <v>3995363</v>
      </c>
      <c r="C10" s="105"/>
    </row>
    <row r="11" spans="1:3" x14ac:dyDescent="0.25">
      <c r="A11" s="7" t="s">
        <v>139</v>
      </c>
      <c r="B11" s="106">
        <f>'AUTOS NOTA 324'!B39:C39</f>
        <v>16666</v>
      </c>
      <c r="C11" s="45"/>
    </row>
    <row r="12" spans="1:3" ht="30" x14ac:dyDescent="0.25">
      <c r="A12" s="7" t="s">
        <v>86</v>
      </c>
      <c r="B12" s="103"/>
      <c r="C12" s="104"/>
    </row>
    <row r="13" spans="1:3" ht="45" x14ac:dyDescent="0.25">
      <c r="A13" s="5" t="s">
        <v>87</v>
      </c>
      <c r="B13" s="45"/>
      <c r="C13" s="45"/>
    </row>
    <row r="14" spans="1:3" ht="45" x14ac:dyDescent="0.25">
      <c r="A14" s="5" t="s">
        <v>88</v>
      </c>
      <c r="B14" s="45"/>
      <c r="C14" s="45"/>
    </row>
    <row r="15" spans="1:3" x14ac:dyDescent="0.25">
      <c r="A15" s="5" t="s">
        <v>89</v>
      </c>
      <c r="B15" s="6"/>
      <c r="C15" s="6"/>
    </row>
    <row r="16" spans="1:3" x14ac:dyDescent="0.25">
      <c r="A16" s="7" t="s">
        <v>90</v>
      </c>
      <c r="B16" s="45"/>
      <c r="C16" s="45"/>
    </row>
    <row r="17" spans="1:3" x14ac:dyDescent="0.2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2024-07-24T14:30:12Z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