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sus\Downloads\"/>
    </mc:Choice>
  </mc:AlternateContent>
  <bookViews>
    <workbookView xWindow="0" yWindow="0" windowWidth="19200" windowHeight="6640"/>
  </bookViews>
  <sheets>
    <sheet name="TODOS" sheetId="1" r:id="rId1"/>
    <sheet name="PRF" sheetId="3" r:id="rId2"/>
    <sheet name="Hoja2" sheetId="2"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1" l="1"/>
  <c r="E35" i="1"/>
  <c r="C36" i="1"/>
  <c r="C35" i="1"/>
  <c r="B33" i="1" l="1"/>
</calcChain>
</file>

<file path=xl/comments1.xml><?xml version="1.0" encoding="utf-8"?>
<comments xmlns="http://schemas.openxmlformats.org/spreadsheetml/2006/main">
  <authors>
    <author>Maria Giraldo Orozco</author>
    <author>tc={438A1EDD-A5DE-461F-B120-C96914FFF939}</author>
    <author>tc={CF34E9E4-8F8C-4679-A848-E61A567764D0}</author>
    <author>tc={B0162069-E33F-49CD-BA00-51356A101F65}</author>
    <author>tc={D01ECE12-D273-4A98-B2C1-DD4F1D06445A}</author>
  </authors>
  <commentList>
    <comment ref="A7" authorId="0" shapeId="0">
      <text>
        <r>
          <rPr>
            <b/>
            <sz val="9"/>
            <color indexed="81"/>
            <rFont val="Tahoma"/>
            <family val="2"/>
          </rPr>
          <t>Maria Giraldo Orozco:</t>
        </r>
        <r>
          <rPr>
            <sz val="9"/>
            <color indexed="81"/>
            <rFont val="Tahoma"/>
            <family val="2"/>
          </rPr>
          <t xml:space="preserve">
Se informa cuando les remitimos antecedentes para contestar</t>
        </r>
      </text>
    </comment>
    <comment ref="A8" authorId="0" shapeId="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 ref="B9" authorId="1"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r>
      </text>
    </comment>
    <comment ref="B22" authorId="2"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E30" authorId="3"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 ref="A40" authorId="4"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comments>
</file>

<file path=xl/comments2.xml><?xml version="1.0" encoding="utf-8"?>
<comments xmlns="http://schemas.openxmlformats.org/spreadsheetml/2006/main">
  <authors>
    <author>Maria Giraldo Orozco</author>
    <author>tc={34852822-89E9-42B8-8E48-073D7CF46D64}</author>
  </authors>
  <commentList>
    <comment ref="A12" authorId="0" shapeId="0">
      <text>
        <r>
          <rPr>
            <b/>
            <sz val="9"/>
            <color indexed="81"/>
            <rFont val="Tahoma"/>
            <family val="2"/>
          </rPr>
          <t>Maria Giraldo Orozco:</t>
        </r>
        <r>
          <rPr>
            <sz val="9"/>
            <color indexed="81"/>
            <rFont val="Tahoma"/>
            <family val="2"/>
          </rPr>
          <t xml:space="preserve">
Se informa cuando les remitimos antecedentes para contestar</t>
        </r>
      </text>
    </comment>
    <comment ref="A13" authorId="0" shapeId="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 ref="B30" authorId="1"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comments>
</file>

<file path=xl/sharedStrings.xml><?xml version="1.0" encoding="utf-8"?>
<sst xmlns="http://schemas.openxmlformats.org/spreadsheetml/2006/main" count="203" uniqueCount="175">
  <si>
    <t xml:space="preserve">Juzgado </t>
  </si>
  <si>
    <t>Acción de Protección al Consumidor</t>
  </si>
  <si>
    <t>Radicado</t>
  </si>
  <si>
    <t>Clase de Proceso</t>
  </si>
  <si>
    <t>Nombres y Apellidos</t>
  </si>
  <si>
    <t>Ramo</t>
  </si>
  <si>
    <t>Aviación</t>
  </si>
  <si>
    <t>Cumplimiento</t>
  </si>
  <si>
    <t>Hogar</t>
  </si>
  <si>
    <t>D&amp;O</t>
  </si>
  <si>
    <t>Vida</t>
  </si>
  <si>
    <t>Placas (Solo para pólizas de autos)</t>
  </si>
  <si>
    <t>Fecha Notificación (Demanda/Llamamiento</t>
  </si>
  <si>
    <t>Demandantes                                  (Incluir todos)</t>
  </si>
  <si>
    <t>Clasificación Contingencia</t>
  </si>
  <si>
    <t>Eventual</t>
  </si>
  <si>
    <t>Problable</t>
  </si>
  <si>
    <t>Demandados                      (Incluir todos)</t>
  </si>
  <si>
    <t xml:space="preserve">Remota </t>
  </si>
  <si>
    <t>Resumen enumerado de los hechos</t>
  </si>
  <si>
    <t>Patrimoniales</t>
  </si>
  <si>
    <t>Extrapatrimoniales</t>
  </si>
  <si>
    <t>Lucro cesante:</t>
  </si>
  <si>
    <t>Daño Emergente:</t>
  </si>
  <si>
    <t>Daño Moral:</t>
  </si>
  <si>
    <t>Aplica</t>
  </si>
  <si>
    <t>No aplica</t>
  </si>
  <si>
    <t>Civil</t>
  </si>
  <si>
    <t>Laboral</t>
  </si>
  <si>
    <t>Adminitrativo</t>
  </si>
  <si>
    <t>Trámite Arbitral</t>
  </si>
  <si>
    <t>Incidente de Reparación Integral</t>
  </si>
  <si>
    <t>autos</t>
  </si>
  <si>
    <t>aviación</t>
  </si>
  <si>
    <t>cumplimiento</t>
  </si>
  <si>
    <t>hogar</t>
  </si>
  <si>
    <t>incendio</t>
  </si>
  <si>
    <t>lucro cesante</t>
  </si>
  <si>
    <t>montaje y rotura de maquinaria</t>
  </si>
  <si>
    <t>multirriesgo</t>
  </si>
  <si>
    <t>Navegación y casco</t>
  </si>
  <si>
    <t>transportes</t>
  </si>
  <si>
    <t>vida grupo</t>
  </si>
  <si>
    <t>seguro de credito</t>
  </si>
  <si>
    <t>Calidad</t>
  </si>
  <si>
    <t>Probable</t>
  </si>
  <si>
    <t>Valor de las pretensiones totales de la demanda                 (en pesos no en SMMLV)</t>
  </si>
  <si>
    <t>Perjuicios reclamados                  (en pesos no en SMMLV)</t>
  </si>
  <si>
    <t>Observaciones sobre el valor de la contingencia: (Se debe explicar como se aterrizaron las pretensiones.)</t>
  </si>
  <si>
    <t>Defensa de la Aseguradora: (Enumerar y enunciar las excepciones propuestas demanda y/o llamamiento )</t>
  </si>
  <si>
    <t>Concepto del Abogado sobre la Contingencia:(Se debe indicar las razones por las cuales se considera que el proceso es Eventual Remoto o Probable.)</t>
  </si>
  <si>
    <t>Remoto</t>
  </si>
  <si>
    <t>DIRECCION DE RC , LINEAS FINANCIERAS Y LITIGIOS</t>
  </si>
  <si>
    <t>Acción de Controversias Contractuales</t>
  </si>
  <si>
    <t>Acción de Grupo</t>
  </si>
  <si>
    <t>Acción de Nulidad y Restablecimiento</t>
  </si>
  <si>
    <t>Acción de Reparación Directa</t>
  </si>
  <si>
    <t>Acción Popular</t>
  </si>
  <si>
    <t>Acción Social de Responsabilidad</t>
  </si>
  <si>
    <t>Arbitramento</t>
  </si>
  <si>
    <t>Dian</t>
  </si>
  <si>
    <t>Ejecutivo</t>
  </si>
  <si>
    <t>Ordinario</t>
  </si>
  <si>
    <t>Verbal</t>
  </si>
  <si>
    <t>Porceso Laboral</t>
  </si>
  <si>
    <t>Proceso Administrativo</t>
  </si>
  <si>
    <t xml:space="preserve">Proceso Penal </t>
  </si>
  <si>
    <t>accidentes personales</t>
  </si>
  <si>
    <t>bicicletas</t>
  </si>
  <si>
    <t>cancer</t>
  </si>
  <si>
    <t>copropiedades</t>
  </si>
  <si>
    <t>daños empresas (propiedad, energia, construcción)</t>
  </si>
  <si>
    <t>desempleo</t>
  </si>
  <si>
    <t>excequias</t>
  </si>
  <si>
    <t>fraude</t>
  </si>
  <si>
    <t>garantia extendida/compra protegida</t>
  </si>
  <si>
    <t>lesiones/ homicidio autos</t>
  </si>
  <si>
    <t>daños a terceros autos</t>
  </si>
  <si>
    <t>lineas financieras</t>
  </si>
  <si>
    <t>PTD autos</t>
  </si>
  <si>
    <t>PTH autos</t>
  </si>
  <si>
    <t>PPD autos</t>
  </si>
  <si>
    <t>PPH autos</t>
  </si>
  <si>
    <t>PRODUCTO</t>
  </si>
  <si>
    <t>RAMO</t>
  </si>
  <si>
    <t>vida</t>
  </si>
  <si>
    <t>Accidentes Personales</t>
  </si>
  <si>
    <t>Lineas Financieras</t>
  </si>
  <si>
    <t>RC Contractual (autos)</t>
  </si>
  <si>
    <t>Travel (personas)</t>
  </si>
  <si>
    <t>Desempleo (personas)</t>
  </si>
  <si>
    <t>Autos</t>
  </si>
  <si>
    <t>Plus (personas)</t>
  </si>
  <si>
    <t>N.A.C (personas)</t>
  </si>
  <si>
    <t>Garantia Extendida</t>
  </si>
  <si>
    <t>RC (generales)</t>
  </si>
  <si>
    <t>RCE (autos)</t>
  </si>
  <si>
    <t>Property</t>
  </si>
  <si>
    <t>Copropiedad</t>
  </si>
  <si>
    <t>Pyme</t>
  </si>
  <si>
    <t>Transporte</t>
  </si>
  <si>
    <t>Microseguros</t>
  </si>
  <si>
    <t>C.A.R</t>
  </si>
  <si>
    <t>Energy</t>
  </si>
  <si>
    <t>Parentesco o Calidad</t>
  </si>
  <si>
    <t>Fecha de contestación  de la demanda o llamamiento</t>
  </si>
  <si>
    <t>%  probabilidad de pérdida</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</si>
  <si>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</si>
  <si>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</si>
  <si>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INFORME INICIAL LITIGIO EN CONTRA DE SBS</t>
  </si>
  <si>
    <t>INFORME INICIAL PRF CON VINCULACION DE SBS</t>
  </si>
  <si>
    <t>Contraloria</t>
  </si>
  <si>
    <t>PRF</t>
  </si>
  <si>
    <t>Vinculados                                  (Incluir todos)</t>
  </si>
  <si>
    <t>Asegurado</t>
  </si>
  <si>
    <t>Cargo</t>
  </si>
  <si>
    <t>Fecha Notificación (Vinculación a la Aseguradora)</t>
  </si>
  <si>
    <t>Fecha Auto de Apertura</t>
  </si>
  <si>
    <t>Fecha Contestación ( Por la Aseguradora)</t>
  </si>
  <si>
    <t>Valor del Detrimento</t>
  </si>
  <si>
    <t>Clasificación de la contingencia</t>
  </si>
  <si>
    <t>% de Probabilidad de Pérdida</t>
  </si>
  <si>
    <t>Valor Contingencia: ( en pesos). Cuanto vale perder o negociar el caso por un valor que debe estar dentro del valor asegurado</t>
  </si>
  <si>
    <t>VERBAL</t>
  </si>
  <si>
    <t>ESCRITURAL</t>
  </si>
  <si>
    <t>Fecha del Contrato o evento Objeto del proceso</t>
  </si>
  <si>
    <t>Tipo de Procedimiento</t>
  </si>
  <si>
    <t>Fecha del Hallazgo</t>
  </si>
  <si>
    <t>Siniestro SBS (000-000-1000000)</t>
  </si>
  <si>
    <t>remota</t>
  </si>
  <si>
    <t>eventual</t>
  </si>
  <si>
    <t>0%-35%</t>
  </si>
  <si>
    <t>36%-70%</t>
  </si>
  <si>
    <t>probable</t>
  </si>
  <si>
    <t>71%-100%</t>
  </si>
  <si>
    <t>remota (0%-35%)</t>
  </si>
  <si>
    <t>eventual (36%-70%)</t>
  </si>
  <si>
    <t>probable (71%- 100%)</t>
  </si>
  <si>
    <t>Ciudad</t>
  </si>
  <si>
    <t>Consecutivo</t>
  </si>
  <si>
    <t xml:space="preserve">SBS SEGUROS COLOMBIA S.A. </t>
  </si>
  <si>
    <t>CONDUCTOR</t>
  </si>
  <si>
    <t>Daño a la vida de relación</t>
  </si>
  <si>
    <t>HIJO</t>
  </si>
  <si>
    <t xml:space="preserve">ASEGURADORA </t>
  </si>
  <si>
    <t xml:space="preserve">JUZGADO SEGUNDO (2º) CIVIL DEL CIRCUITO DE SANTANDER DE QUILICHAO (CAUCA)
</t>
  </si>
  <si>
    <t>19-698-31-12-002-2023-00099-00</t>
  </si>
  <si>
    <t>Santander de Quilichao</t>
  </si>
  <si>
    <t>JOAN DAVID BUITRON CORDOBA</t>
  </si>
  <si>
    <t>ANGELA PATRICIA SANCHEZ ACOSTA</t>
  </si>
  <si>
    <t>COOPERATIVA DE TRANSPORTES LA QUILICHAGUEÑA LTDA</t>
  </si>
  <si>
    <t xml:space="preserve">PROPIETARIO </t>
  </si>
  <si>
    <t>EMPRESA OPERADORA (TOMADOR y ASEGURADO)</t>
  </si>
  <si>
    <t>VICTIMA DIRECTA (PASAJERA)</t>
  </si>
  <si>
    <t>DORA ALICE MOSQUERA VEGA</t>
  </si>
  <si>
    <t>ENELIA GARCIA ZUÑIGA</t>
  </si>
  <si>
    <t>COMPAÑERO PERMANENTE</t>
  </si>
  <si>
    <t>HIJA</t>
  </si>
  <si>
    <t>JOSE FANOR BRAND ZAPATA</t>
  </si>
  <si>
    <t>ADRIANA BRAND GARCIA</t>
  </si>
  <si>
    <t>ORLENSY BRAND GARCIA</t>
  </si>
  <si>
    <t>GLADIS ELENA BALANTA CARACAS</t>
  </si>
  <si>
    <t>AMELIO BALANTA</t>
  </si>
  <si>
    <t>NOLVEL POPO BALANTA</t>
  </si>
  <si>
    <t>ANA SILVIA POPO BALANTA</t>
  </si>
  <si>
    <t>MARIELINA CARVAJAL MANCILLA</t>
  </si>
  <si>
    <t>ARLEY MOSQUERA BRAM</t>
  </si>
  <si>
    <t>DUNIA MOSQUERA CARVAJAL</t>
  </si>
  <si>
    <t>VZE-003</t>
  </si>
  <si>
    <t>Edesk 1086509</t>
  </si>
  <si>
    <t xml:space="preserve">Excepciones propuestas contra la demanda: 
• PRESCRIPCIÓN DE LAS ACCIONES DERIVADAS DEL CONTRATO DE TRANSPORTE
• INEXISTENCIA DE LOS PRESUPUESTOS CONFIGURATIVOS DE LA RESPONSABILIDAD CIVIL CONTRACTUAL QUE SE PERSIGUE
• CONFIGURACIÓN DE CAUSA EXTRAÑA, COMO CAUSAL EXIMENTE DE LA RESPONSABILIDAD QUE SE PRETENDE ATRIBUIR A QUIENES INTEGRAN LA PASIVA DE LA ACCIÓN
• INEXISTENCIA DEL LUCRO CESANTE CONSOLIDADO PRETENDIDO
• TASACIÓN INDEBIDA E INJUSTIFICADA DEL DAÑO A LA VIDA EN RELACIÓN PRETENDIDOS POR EL DEMANDANTE
• FALTA DE LEGITIMACIÓN EN LA CAUSA POR ACTIVA DE LOS SEÑORES JOSE FANOR BRAND ZAPATA, ADRIANA BRAND GARCIA, ORLENSY BRAND GARCIA, AMELIO BALANTA, NOLVEL POPO BALANTA Y ANA SILVIA POPO BALANTA, PARA SOLICITAR EL RECONOCIMIENTO DE DAÑO MORAL.
• PRESCRIPCIÓN DE LAS ACCIONES DERIVADAS DEL CONTRATO DE SEGURO.
• INEXISTENCIA DE OBLIGACIÓN DE INDEMNIZAR A CARGO DE SBS SEGUROS COLOMBIA S.A. POR INCUMPLIMIENTO DE LAS CARGAS DEL ARTÍCULO 1077 DEL CÓDIGO DE COMERCIO.
• CARÁCTER MERAMENTE INDEMNIZATORIO QUE REVISTEN LOS CONTRATOS DE SEGUROS.
• INEXISTENCIA DE SOLIDARIDAD ENTRE SBS SEGUROS Y COOPERATIVA DE TRANSPORTES LA QUILICHAGUEÑA LTDA
• EN CUALQUIER CASO, DE NINGUNA FORMA SE PODRÁ EXCEDER EL LÍMITE DEL VALOR ASEGURADO EN LA PÓLIZA DE RESPONSABILIDAD CIVIL CONTRACTUAL NO. 1000066.
• EN LA PÓLIZA No. 1000066 SE PACTÓ UN DEDUCIBLE DIFERENCIAL CON OCASIÓN AL AVISO DEL SINIESTRO.
• AUSENCIA DE COBERTURA MATERIAL DE LA PÓLIZA SEGURO DE RESPONSABILIDAD CIVIL EXTRACONTRACTUAL NO. 1000263 POR CUANTO LAS LESIONES DE PASAJEROS NO SE ENCUENTRAN DENTRO DE SU ÁMBITO DE COBERTURA
• AUSENCIA DE COBERTURA MATERIAL DE LA PÓLIZA SEGURO DE RESPONSABILIDAD CIVIL EXTRACONTRACTUAL NO. 1000263 POR LA CONFIGURACIÓN DE LA CAUSAL DE EXCLUSIÓN LITERAL “S” DEL CONDICIONADO
• EN LA PÓLIZA No. 10000263 SE PACTÓ UN DEDUCIBLE DIFERENCIAL CON OCASIÓN AL AVISO DEL SINIESTRO.
• EN CUALQUIER CASO, DE NINGUNA FORMA SE PODRÁ EXCEDER EL LÍMITE DEL VALOR ASEGURADO EN LA PÓLIZA DE RESPONSABILIDAD CIVIL EXTRACONTRACTUAL NO. 1000263.
• DISPONIBILIDAD DE LA SUMA ASEGURADA
• GENÉRICA O INNOMINADA Y OTRAS
</t>
  </si>
  <si>
    <t>003-110-1000235</t>
  </si>
  <si>
    <t>De acuerdo a los hechos narrados en la demanda, el pasado 31 de agosto de 2019 las señoras Dora Alice Mosquera, Enelia Garcia, Gladis Elena Balanta y Marielina Carvajal se desplazaban en el vehículo de transporte publico de placas VZE003 conducido por el señor Joan David Buitron afiliado a la empresa Cooperativa de Transportes la Quilichagueña Ltda, cuando súbitamente el conductor perdió el control del vehículo produciéndose el volcamiento del mismo.
De acuerdo al informe de tránsito rendido por el guarda Wilson Ospina Ledesma, la causa del siniestro fue: “Vehículo tipo bus escalera se le quedó pegada la dirección y no pudo maniobrar el mismo causando volcamiento del mismo”. 
Como consecuencia del siniestro, las víctimas fueron diagnosticadas con:
·         Dora Alice Mosquera: trauma contuso a nivel de extremidades inferiores y tórax, con una incapacidad médico legal definitiva de veinte (20) días.
·         Enelia Garcia: traumatismo en hombro y brazo derecho, con una incapacidad médico legal definitiva de doce (12) días.
·         Gladis Elena Balanta: amputación traumática de falange disial primer dedo mano izquierda, dificultad respiratoria, con una incapacidad médico legal definitiva de cuarenta (40) días.
·         Marielina Carvajal: trauma por aplastamiento en mano izquierda más trauma contuso en mano derecha, con una incapacidad médico legal definitiva de quince (15) días.</t>
  </si>
  <si>
    <t xml:space="preserve">La contingencia se califica como REMOTA, para ambas pólizas objeto de vinculación, es decir, la póliza de Responsabilidad Civil Extracontractual No. 10000263 toda vez que aquella no presta cobertura material, y en cuanto a la póliza de responsabilidad civil contractual No. 1000066 operó la prescripción ordinaria de las acciones derivadas del contrato de seguro y de transporte.
Frente la póliza de R.C.E. No. 10000263 debe decirse que presta cobertura temporal, por cuanto esta fue pactada en modalidad ocurrencia, y los hechos tuvieron lugar el 31 de agosto de 2019, esto es dentro de la vigencia, la cual inició el día 19 de abril de 2019 al 19 de abril de 2020. No obstante, no presta cobertura material por cuanto esta ampara la responsabilidad civil extracontractual que se le causen a terceros por la conducción del vehículo de placas VZE-003, siendo pertinente indicar que las señoras Dora Alice Mosquera Vega, Enelia Garcia Zuñiga, Gladis Elena Balanta y Marielina Carvajal no eran terceras, sino que eran presuntamente pasajeras y por ende la poliza no tiene operancia. 
Frente a la póliza de responsabilidad civil contractual No. 1000066, debe decirse que presta cobertura temporal, y material de conformidad con los hechos y pretensiones expuestos en la demanda. Frente a la cobertura temporal la misma fue pactada en modalidad ocurrencia, y los hechos tuvieron lugar el 31 de agosto de 2019, esto es dentro de la vigencia, la cual inició el día 19 de abril de 2019 al 19 de abril de 2020. Igualmente presta cobertura material por cuanto la póliza asegura las lesiones o muerte de pasajeros en el marco del contrato de transporte del vehículo de placas VZE-003, pretensión que se endilga al asegurado.
Ahora bien, en relación a la responsabilidad civil del asegurado, debe indicarse que operó la prescripción ordinaria de las acciones derivadas del contrato de seguro y de transporte, pues si bien la responsabilidad del asegurado está demostrada por cuanto: (i) la responsabilidad civil contractual se enmarca en el régimen objetivo conforme el Art. 981 y ss del C. Co., dentro del cual se expone que el contrato de transporte de personas obliga al transportador a conducirlas sanas y salvas al lugar del destino, circunstancia esta que no sucedió, bajo las presuntas exposiciones realizadas por la demanda y por el análisis de los medio probatorio del expediente; (ii) en el IPAT adosado se señaló como hipótesis del accidente de tránsito la No. ““157” otra, refiriendo “Vehículo tipo bus escalera se le quedó pegada la dirección y no pudo maniobrar el mismo causando volcamiento del mismo” al vehículo asegurado (único involucrado); (iii) si bien en el IPAT, aportado al expediente no se logra observar que las señoras Dora Alice Mosquera Vega, Enelia Garcia Zuñiga y Marielina Carvajal, reposan en la lista de personas que fueron víctimas del accidente de tránsito, lo cierto es que, el asegurado y el conductor en la contestación de la demanda dieron por cierta la calidad de pasajeras de estas, (iv) adicionalmente, se encuentra en el expediente las historias clínicas emitidas por las varias instituciones médicas que la atendieron, dentro de la cual se expone como motivo de la consulta “paciente que iba como pasajera en un bus el cual se accidenta”. 
En todo caso, se generó la prescripción de las acciones derivadas del contrato de transporte en virtud del Art. 993 del C. Co., además se configuró la prescripción ordinaria de las acciones derivadas del contrato de seguro en virtud del artículo 1081 y 1131 del Código de Cómercio, en tanto que, las víctimas tenían conocimiento de la existencia del contrato de seguro ya que fue referenciado en el IPAT de manera clara y legible, en relación a lo anterior es claro como la presentación de la demanda tuvo lugar 51 meses y 22 días es decir, han transcurrido más de dos años desde la ocurrencia del hecho pues, el accidente de tránsito fue acaecido el 31 de agosto de 2019 y la presentación de demanda tuvo lugar el 01 de diciembre de 2023, además de que, el apoderado de los demandantes admitió en el recurso de reconsideración enviado a la compañía que había operado la prescripción ordinaria del contrato de seguro. 
Todo lo anterior sin perjuicio del carácter contingente del proceso y a las resultas de llamamiento en garantía que realice la empresa transportadora. 
</t>
  </si>
  <si>
    <r>
      <t xml:space="preserve">Se estima que la liquidación objetiva de las pretensiones ascienda a la suma de $88.556.666, atendiendo las siguientes razones:
</t>
    </r>
    <r>
      <rPr>
        <b/>
        <sz val="11"/>
        <color theme="1"/>
        <rFont val="Calibri"/>
        <family val="2"/>
        <scheme val="minor"/>
      </rPr>
      <t xml:space="preserve">Daño moral: </t>
    </r>
    <r>
      <rPr>
        <sz val="11"/>
        <color theme="1"/>
        <rFont val="Calibri"/>
        <family val="2"/>
        <scheme val="minor"/>
      </rPr>
      <t xml:space="preserve">Se calcula este perjuicio en $84.000.000. Frente a esta tipología de perjuicios es preciso señalar que, si bien la misma se encuentra deferida al “arbitrium judicis”, de conformidad con la documentación adosada en el plenario es posible evidenciar las siguientes lesiones: 
A. DORA ALICE MOSQUERA VEGA, trauma contuso a nivel de extremidades inferiores y tórax, con una incapacidad médico legal definitiva de veinte (20) días.
B. ENELIA GARCIA ZUÑIGA, traumatismo en hombro y brazo derecho, con una incapacidad médico legal definitiva de doce (12) días.
C. GLADIS ELENA BALANTA CARACAS, amputación traumática de falange disial primer dedo mano izquierda, dificultad respiratoria, con una incapacidad médico legal definitiva de cuarenta (40) días y como secuelas la perturbación funcional del miembro superior izquierdo de manera transitoria.
D. MARIELINA CARVAJAL MANCILLA, trauma por aplastamiento en mano izquierda más trauma contuso en mano derecha, con una incapacidad médico legal definitiva de quince (15) días. 
Por lo cual, tomando en cuenta que las incapacidades acreditadas en el plenario oscilan entre 12 y 40 días, para la liquidación del presente perjuicio se tuvo en cuenta la sentencia de la Corte Suprema de Justicia SC5686-2018, dentro del cual se concedió el pago de $10.500.000 para pasajeros de un bus que tuvieron lesiones que generarían 35 días de incapacidad médica, así mismo se reconoció el 50% de dicho valor a las víctimas indirectas de primer grado. Así las cosas, se reconoce el daño moral del siguiente modo: 
- DORA ALICE MOSQUERA: $10.500.000
- ENELIA GARCÍA ZUÑIGA: $10.500.000
- JOSE FANOR BRAND ZAPATA (COMPAÑERO PERMANENTE): $5.250.000
- ADRIANA BRAND GARCIA (HIJA): $5.250.000
- ORLENSY BRAND GARCIA (HIJA): $5.250.000
- GLADIS ELENA BALANTA CARACAS: $10.500.000
- AMELIO BALANTA (HIJO): $5.250.000
- NOLVEL POPO BALANTA (HIJO): $5.250.000
- ANA SILVIA POPO BALANTA (HIJA): $5.250.000
- MARIELINA CARVAJAL MANCILLA: $10.500.000
- ARLEY MOSQUERA BRAM (COMPAÑERO PERMANENTE): $5.250.000
- DUNIA MOSQUERA CARVAJAL (HIJA): $5.250.000
Nota: si bien se alegó la falta de legitimación en la causa de los señores JOSE FANOR BRAND ZAPATA, ADRIANA BRAND GARCIA, ORLENSY BRAND GARCIA, AMELIO BALANTA, NOLVEL POPO BALANTA Y ANA SILVIA POPO BALANTA, por cuanto el expediente digital se encuentra desprovisto de documentos que permitan acreditar las condiciones de víctimas indirectas, se liquida el reconocimiento del perjuicio, toda vez que, se considera que en los interrogatorios de parte podrá ser probada esta calidad. 
</t>
    </r>
    <r>
      <rPr>
        <b/>
        <sz val="11"/>
        <color theme="1"/>
        <rFont val="Calibri"/>
        <family val="2"/>
        <scheme val="minor"/>
      </rPr>
      <t>Daño a la salud:</t>
    </r>
    <r>
      <rPr>
        <sz val="11"/>
        <color theme="1"/>
        <rFont val="Calibri"/>
        <family val="2"/>
        <scheme val="minor"/>
      </rPr>
      <t xml:space="preserve"> Respecto a estas tipologías de perjuicios que pretende el extremo activo de la presente litis es preciso señalar que la Corte Suprema de Justicia mediante sentencia del 05 de agosto de 2014 con ponencia del magistrado Ariel Salazar Ramírez ha reconocido que son especies de perjuicio no patrimonial además del moral el daño a la vida en relación y la lesión a bienes jurídicos de especial protección constitucional o convencional, por lo que el daño a la salud no es una tipología de perjuicios reconocidas por la Corte, consecuentemente no se procede con su estimación económica para ninguno de los demandantes. Adicionalmente, aun cuando en ocasiones los jueces civiles equiparan este perjuicio con el daño a la vida en relación (tipología que sí es reconocida en la jurisdicción civil), en cualquier caso, las demandantes lesionadas en el accidente de tránsito no sufrieron perturbaciones físicas permanentes que puedan dar lugar a un daño a la vida en relación. Por consiguiente, tampoco se reconoce indemnización alguna por este perjuicio. 
</t>
    </r>
    <r>
      <rPr>
        <b/>
        <sz val="11"/>
        <color theme="1"/>
        <rFont val="Calibri"/>
        <family val="2"/>
        <scheme val="minor"/>
      </rPr>
      <t xml:space="preserve">Lucro Cesante Consolidado: </t>
    </r>
    <r>
      <rPr>
        <sz val="11"/>
        <color theme="1"/>
        <rFont val="Calibri"/>
        <family val="2"/>
        <scheme val="minor"/>
      </rPr>
      <t xml:space="preserve">Se calcula este perjuicio en $4.556.666. El presente perjuicio es liquidado con base en los salarios que fueron relacionados con las certificaciones emitidas por el contador público William Yesid Rengifo Calero, toda vez que, se considera que estas van a ser probadas en el plenario con la ratificación de este, así mismo se liquida con base a las incapacidades médico legales que fueron aportadas al plenario, por lo cual se liquida del siguiente modo: 
- DORA ALICE MOSQUERA: =(1.800.000 / 30 * 15 días)= $900.000
- ENELIA GARCÍA ZUÑIGA: (1.600.000 / 30 * 12 días) = $640.000
- GLADIS ELENA BALANTA CARACAS: (1.700.000 / 30 * 40 días)= $2.266.666
- MARIELINA CARVAJAL MANCILLA: (1.500.000 / 30 * 15 días)= $750.000
</t>
    </r>
    <r>
      <rPr>
        <b/>
        <sz val="11"/>
        <color theme="1"/>
        <rFont val="Calibri"/>
        <family val="2"/>
        <scheme val="minor"/>
      </rPr>
      <t xml:space="preserve">Daño Emergente: </t>
    </r>
    <r>
      <rPr>
        <sz val="11"/>
        <color theme="1"/>
        <rFont val="Calibri"/>
        <family val="2"/>
        <scheme val="minor"/>
      </rPr>
      <t xml:space="preserve">Al respecto de este perjuicio debe ser claro que, de conformidad con lo establecido con la Corte Suprema de Justicia en concordancia con el Código Civil en su artículo 164 esta tipología de perjuicios debe ser probada de forma clara, aportando las pruebas que lo acrediten y además que presenten relación directamente los hechos presentados en la demanda, no obstante, el extremo actor no logra acreditar en forma cierta como se generó el presunto daño emergente en cabeza de las señoras Dora Alice Mosquera Vega, Enelia Garcia Zuñiga y Marielina Carvajal como quiera que las demandantes solicitan el reconocimiento de una suma por concepto de los presuntos desplazamientos realizados por estas sin aportar prueba siquiera sumaria de la razón de dichos desplazamientos y el nexo de causalidad con el accidente objeto de debate. 
Ahora bien, respecto del amparo de incapacidad temporal la poliza cuenta con un valor asegurado de 60 SMLMV sin deducible. No obstante, debe indicarse que en el condicionado de la póliza se aclara: “LAS CONDICIONES, ESTIPULACIONES Y TÉRMINOS REFERENTES AL AMPARO DE PASAJEROS, CONTENIDAS EN ESTE CONTRATO DE SEGURO SE ENTENDERÁN APLICABLES RESPECTO A CADA UNO DE LOS PASAJEROS ASEGURADOS INDIVIDUALMENTE CONSIDERADOS”, por lo que se entiende, que el valor asegurado de 60 SMLMV corresponde individualmente a cada una de las víctimas directas junto con su grupo familiar en calidad de víctimas indirectas. Además de que esto tiene concordancia con el Decreto Único Reglamentario del sector Transporte en el cual se establece en el artículo 2.2.1.4.4.1 que todo vehículo que presente el servicio público de transporte deberá tener una poliza de RCC con el monto asegurable de cada riesgo que no podrá ser inferior a 60 smmlv, por persona.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</si>
</sst>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 #,##0_);[Red]\(&quot;$&quot;\ #,##0\)"/>
    <numFmt numFmtId="165" formatCode="dd/mm/yyyy;@"/>
    <numFmt numFmtId="166" formatCode="[$$-240A]\ #,##0"/>
    <numFmt numFmtId="167" formatCode="&quot;$&quot;\ #,##0"/>
    <numFmt numFmtId="168" formatCode="0.0%"/>
  </numFmts>
  <fonts count="10" x14ac:knownFonts="1">
    <font>
      <sz val="11"/>
      <color theme="1"/>
      <name val="Calibri"/>
      <family val="2"/>
      <scheme val="minor"/>
    </font>
    <font>
      <b/>
      <sz val="11"/>
      <color theme="0"/>
      <name val="Calibri"/>
      <family val="2"/>
      <scheme val="minor"/>
    </font>
    <font>
      <b/>
      <sz val="16"/>
      <color theme="3" tint="-0.499984740745262"/>
      <name val="Calibri"/>
      <family val="2"/>
      <scheme val="minor"/>
    </font>
    <font>
      <sz val="8"/>
      <color theme="1"/>
      <name val="Calibri"/>
      <family val="2"/>
      <scheme val="minor"/>
    </font>
    <font>
      <sz val="11"/>
      <color theme="1"/>
      <name val="Calibri"/>
      <family val="2"/>
      <scheme val="minor"/>
    </font>
    <font>
      <sz val="9"/>
      <color indexed="81"/>
      <name val="Tahoma"/>
      <family val="2"/>
    </font>
    <font>
      <b/>
      <sz val="9"/>
      <color indexed="81"/>
      <name val="Tahoma"/>
      <family val="2"/>
    </font>
    <font>
      <b/>
      <sz val="11"/>
      <color theme="3" tint="-0.499984740745262"/>
      <name val="Calibri"/>
      <family val="2"/>
      <scheme val="minor"/>
    </font>
    <font>
      <sz val="11"/>
      <color rgb="FF222222"/>
      <name val="Calibri"/>
      <family val="2"/>
      <scheme val="minor"/>
    </font>
    <font>
      <b/>
      <sz val="11"/>
      <color theme="1"/>
      <name val="Calibri"/>
      <family val="2"/>
      <scheme val="minor"/>
    </font>
  </fonts>
  <fills count="4">
    <fill>
      <patternFill patternType="none"/>
    </fill>
    <fill>
      <patternFill patternType="gray125"/>
    </fill>
    <fill>
      <patternFill patternType="solid">
        <fgColor rgb="FF75233C"/>
        <bgColor indexed="64"/>
      </patternFill>
    </fill>
    <fill>
      <patternFill patternType="solid">
        <fgColor rgb="FFC278A2"/>
        <bgColor indexed="64"/>
      </patternFill>
    </fill>
  </fills>
  <borders count="47">
    <border>
      <left/>
      <right/>
      <top/>
      <bottom/>
      <diagonal/>
    </border>
    <border>
      <left/>
      <right/>
      <top style="thick">
        <color theme="0"/>
      </top>
      <bottom/>
      <diagonal/>
    </border>
    <border>
      <left style="medium">
        <color theme="0"/>
      </left>
      <right style="medium">
        <color theme="0"/>
      </right>
      <top style="thick">
        <color theme="0"/>
      </top>
      <bottom/>
      <diagonal/>
    </border>
    <border>
      <left style="thick">
        <color theme="0"/>
      </left>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medium">
        <color theme="0"/>
      </left>
      <right/>
      <top/>
      <bottom/>
      <diagonal/>
    </border>
    <border>
      <left style="thick">
        <color theme="0"/>
      </left>
      <right/>
      <top/>
      <bottom style="thick">
        <color theme="0"/>
      </bottom>
      <diagonal/>
    </border>
    <border>
      <left style="thick">
        <color theme="0"/>
      </left>
      <right/>
      <top/>
      <bottom/>
      <diagonal/>
    </border>
    <border>
      <left style="thick">
        <color theme="0"/>
      </left>
      <right/>
      <top style="thick">
        <color theme="0"/>
      </top>
      <bottom/>
      <diagonal/>
    </border>
    <border>
      <left/>
      <right/>
      <top/>
      <bottom style="thick">
        <color theme="0"/>
      </bottom>
      <diagonal/>
    </border>
    <border>
      <left style="thick">
        <color theme="0"/>
      </left>
      <right style="thick">
        <color theme="0"/>
      </right>
      <top style="thick">
        <color theme="0"/>
      </top>
      <bottom/>
      <diagonal/>
    </border>
    <border>
      <left/>
      <right style="medium">
        <color theme="0"/>
      </right>
      <top/>
      <bottom style="thick">
        <color theme="0"/>
      </bottom>
      <diagonal/>
    </border>
    <border>
      <left/>
      <right style="thick">
        <color theme="0"/>
      </right>
      <top style="thick">
        <color theme="0"/>
      </top>
      <bottom/>
      <diagonal/>
    </border>
    <border>
      <left/>
      <right style="thick">
        <color theme="0"/>
      </right>
      <top/>
      <bottom style="thick">
        <color theme="0"/>
      </bottom>
      <diagonal/>
    </border>
    <border>
      <left style="thick">
        <color theme="0"/>
      </left>
      <right/>
      <top style="thin">
        <color theme="0"/>
      </top>
      <bottom style="thick">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thick">
        <color theme="0"/>
      </left>
      <right style="medium">
        <color theme="0"/>
      </right>
      <top style="thick">
        <color theme="0"/>
      </top>
      <bottom/>
      <diagonal/>
    </border>
    <border>
      <left/>
      <right/>
      <top style="medium">
        <color theme="0"/>
      </top>
      <bottom style="medium">
        <color theme="0"/>
      </bottom>
      <diagonal/>
    </border>
    <border>
      <left style="medium">
        <color theme="0"/>
      </left>
      <right/>
      <top style="medium">
        <color theme="0"/>
      </top>
      <bottom style="thick">
        <color theme="0"/>
      </bottom>
      <diagonal/>
    </border>
    <border>
      <left/>
      <right/>
      <top style="medium">
        <color theme="0"/>
      </top>
      <bottom style="thick">
        <color theme="0"/>
      </bottom>
      <diagonal/>
    </border>
    <border>
      <left/>
      <right style="medium">
        <color theme="0"/>
      </right>
      <top style="thick">
        <color theme="0"/>
      </top>
      <bottom style="thick">
        <color theme="0"/>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thick">
        <color theme="0"/>
      </left>
      <right style="medium">
        <color theme="0"/>
      </right>
      <top style="thick">
        <color theme="0"/>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n">
        <color theme="0"/>
      </left>
      <right/>
      <top style="thick">
        <color theme="0"/>
      </top>
      <bottom style="thick">
        <color theme="0"/>
      </bottom>
      <diagonal/>
    </border>
    <border>
      <left style="thick">
        <color theme="0"/>
      </left>
      <right/>
      <top style="thin">
        <color theme="0"/>
      </top>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style="thin">
        <color indexed="64"/>
      </left>
      <right style="thin">
        <color indexed="64"/>
      </right>
      <top style="thin">
        <color indexed="64"/>
      </top>
      <bottom style="thin">
        <color indexed="64"/>
      </bottom>
      <diagonal/>
    </border>
    <border>
      <left/>
      <right style="thick">
        <color theme="0"/>
      </right>
      <top style="thick">
        <color theme="0"/>
      </top>
      <bottom style="thick">
        <color theme="0"/>
      </bottom>
      <diagonal/>
    </border>
  </borders>
  <cellStyleXfs count="2">
    <xf numFmtId="0" fontId="0" fillId="0" borderId="0"/>
    <xf numFmtId="9" fontId="4" fillId="0" borderId="0" applyFont="0" applyFill="0" applyBorder="0" applyAlignment="0" applyProtection="0"/>
  </cellStyleXfs>
  <cellXfs count="117">
    <xf numFmtId="0" fontId="0" fillId="0" borderId="0" xfId="0"/>
    <xf numFmtId="0" fontId="0" fillId="0" borderId="9" xfId="0" applyBorder="1"/>
    <xf numFmtId="0" fontId="0" fillId="0" borderId="0" xfId="0" applyAlignment="1">
      <alignment horizontal="center" vertical="center" wrapText="1"/>
    </xf>
    <xf numFmtId="9" fontId="0" fillId="0" borderId="0" xfId="0" applyNumberFormat="1"/>
    <xf numFmtId="0" fontId="1" fillId="2" borderId="7" xfId="0" applyFont="1" applyFill="1" applyBorder="1" applyAlignment="1">
      <alignment vertical="center"/>
    </xf>
    <xf numFmtId="0" fontId="1" fillId="2" borderId="4" xfId="0" applyFont="1" applyFill="1" applyBorder="1" applyAlignment="1">
      <alignment horizontal="left" vertical="center"/>
    </xf>
    <xf numFmtId="0" fontId="1" fillId="2" borderId="4" xfId="0" applyFont="1" applyFill="1" applyBorder="1" applyAlignment="1">
      <alignment vertical="center" wrapText="1"/>
    </xf>
    <xf numFmtId="0" fontId="1" fillId="2" borderId="3" xfId="0" applyFont="1" applyFill="1" applyBorder="1" applyAlignment="1">
      <alignment vertical="center"/>
    </xf>
    <xf numFmtId="0" fontId="1" fillId="2" borderId="10" xfId="0" applyFont="1" applyFill="1" applyBorder="1" applyAlignment="1">
      <alignment vertical="center" wrapText="1"/>
    </xf>
    <xf numFmtId="0" fontId="1" fillId="2" borderId="17" xfId="0" applyFont="1" applyFill="1" applyBorder="1" applyAlignment="1">
      <alignment vertical="center" wrapText="1"/>
    </xf>
    <xf numFmtId="0" fontId="1" fillId="2" borderId="8" xfId="0" applyFont="1" applyFill="1" applyBorder="1" applyAlignment="1">
      <alignment wrapText="1"/>
    </xf>
    <xf numFmtId="0" fontId="1" fillId="2" borderId="8" xfId="0" applyFont="1" applyFill="1" applyBorder="1" applyAlignment="1">
      <alignment vertical="center"/>
    </xf>
    <xf numFmtId="0" fontId="1" fillId="2" borderId="24" xfId="0" applyFont="1" applyFill="1" applyBorder="1" applyAlignment="1">
      <alignment horizontal="center" vertical="center" wrapText="1"/>
    </xf>
    <xf numFmtId="0" fontId="0" fillId="3" borderId="18" xfId="0" applyFill="1" applyBorder="1" applyAlignment="1">
      <alignment horizontal="center" vertical="center"/>
    </xf>
    <xf numFmtId="9" fontId="0" fillId="3" borderId="18" xfId="0" applyNumberFormat="1" applyFill="1" applyBorder="1" applyAlignment="1">
      <alignment horizontal="center" vertical="center"/>
    </xf>
    <xf numFmtId="0" fontId="3" fillId="0" borderId="0" xfId="0" applyFont="1"/>
    <xf numFmtId="0" fontId="0" fillId="3" borderId="4" xfId="0" applyFill="1" applyBorder="1" applyAlignment="1">
      <alignment horizontal="center" vertical="center"/>
    </xf>
    <xf numFmtId="0" fontId="1" fillId="2" borderId="4" xfId="0" applyFont="1" applyFill="1" applyBorder="1" applyAlignment="1">
      <alignment horizontal="center"/>
    </xf>
    <xf numFmtId="0" fontId="1" fillId="2" borderId="0" xfId="0" applyFont="1" applyFill="1" applyAlignment="1">
      <alignment vertical="center"/>
    </xf>
    <xf numFmtId="0" fontId="1" fillId="2" borderId="29" xfId="0" applyFont="1" applyFill="1" applyBorder="1" applyAlignment="1">
      <alignment vertical="center"/>
    </xf>
    <xf numFmtId="0" fontId="0" fillId="3" borderId="30" xfId="0" applyFill="1" applyBorder="1" applyAlignment="1">
      <alignment horizontal="center" vertical="center"/>
    </xf>
    <xf numFmtId="0" fontId="1" fillId="2" borderId="30" xfId="0" applyFont="1" applyFill="1" applyBorder="1" applyAlignment="1">
      <alignment vertical="center"/>
    </xf>
    <xf numFmtId="0" fontId="1" fillId="2" borderId="32" xfId="0" applyFont="1" applyFill="1" applyBorder="1" applyAlignment="1">
      <alignment vertical="center"/>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34" xfId="0" applyFont="1" applyFill="1" applyBorder="1" applyAlignment="1">
      <alignment horizontal="left" vertical="center" wrapText="1"/>
    </xf>
    <xf numFmtId="0" fontId="1" fillId="2" borderId="34" xfId="0" applyFont="1" applyFill="1" applyBorder="1" applyAlignment="1">
      <alignment vertical="center" wrapText="1"/>
    </xf>
    <xf numFmtId="0" fontId="1" fillId="2" borderId="36" xfId="0" applyFont="1" applyFill="1" applyBorder="1" applyAlignment="1">
      <alignment vertical="center"/>
    </xf>
    <xf numFmtId="0" fontId="1" fillId="2" borderId="37" xfId="0" applyFont="1" applyFill="1" applyBorder="1" applyAlignment="1">
      <alignment vertical="center" wrapText="1"/>
    </xf>
    <xf numFmtId="0" fontId="1" fillId="2" borderId="38" xfId="0" applyFont="1" applyFill="1" applyBorder="1" applyAlignment="1">
      <alignment wrapText="1"/>
    </xf>
    <xf numFmtId="0" fontId="1" fillId="2" borderId="39" xfId="0" applyFont="1" applyFill="1" applyBorder="1" applyAlignment="1">
      <alignment wrapText="1"/>
    </xf>
    <xf numFmtId="0" fontId="1" fillId="2" borderId="40" xfId="0" applyFont="1" applyFill="1" applyBorder="1" applyAlignment="1">
      <alignment horizontal="center" vertical="center" wrapText="1"/>
    </xf>
    <xf numFmtId="0" fontId="0" fillId="0" borderId="42" xfId="0" applyBorder="1"/>
    <xf numFmtId="0" fontId="0" fillId="3" borderId="8" xfId="0" applyFill="1" applyBorder="1" applyAlignment="1">
      <alignment horizontal="center" vertical="center" wrapText="1"/>
    </xf>
    <xf numFmtId="0" fontId="0" fillId="3" borderId="1" xfId="0" applyFill="1" applyBorder="1"/>
    <xf numFmtId="0" fontId="0" fillId="3" borderId="17" xfId="0" applyFill="1" applyBorder="1"/>
    <xf numFmtId="0" fontId="8" fillId="0" borderId="0" xfId="0" applyFont="1" applyAlignment="1">
      <alignment wrapText="1"/>
    </xf>
    <xf numFmtId="164" fontId="0" fillId="3" borderId="20" xfId="0" applyNumberFormat="1" applyFill="1" applyBorder="1"/>
    <xf numFmtId="0" fontId="0" fillId="3" borderId="45" xfId="0" applyFill="1" applyBorder="1"/>
    <xf numFmtId="164" fontId="0" fillId="3" borderId="20" xfId="0" applyNumberFormat="1" applyFill="1" applyBorder="1" applyAlignment="1">
      <alignment horizontal="right"/>
    </xf>
    <xf numFmtId="164" fontId="0" fillId="3" borderId="17" xfId="0" applyNumberFormat="1" applyFill="1" applyBorder="1" applyAlignment="1">
      <alignment horizontal="right"/>
    </xf>
    <xf numFmtId="164" fontId="0" fillId="3" borderId="19" xfId="0" applyNumberFormat="1" applyFill="1" applyBorder="1" applyAlignment="1">
      <alignment horizontal="right"/>
    </xf>
    <xf numFmtId="0" fontId="0" fillId="0" borderId="0" xfId="0" applyAlignment="1">
      <alignment horizontal="center" wrapText="1"/>
    </xf>
    <xf numFmtId="0" fontId="0" fillId="0" borderId="0" xfId="0" applyAlignment="1">
      <alignment wrapText="1"/>
    </xf>
    <xf numFmtId="0" fontId="0" fillId="3" borderId="4" xfId="0" applyFill="1" applyBorder="1" applyAlignment="1">
      <alignment horizontal="center" vertical="center" wrapText="1"/>
    </xf>
    <xf numFmtId="0" fontId="1" fillId="2" borderId="4"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16" xfId="0" applyFont="1" applyFill="1" applyBorder="1" applyAlignment="1">
      <alignment horizontal="center" wrapText="1"/>
    </xf>
    <xf numFmtId="0" fontId="1" fillId="2" borderId="11" xfId="0" applyFont="1" applyFill="1" applyBorder="1" applyAlignment="1">
      <alignment horizontal="center" wrapText="1"/>
    </xf>
    <xf numFmtId="167" fontId="9" fillId="3" borderId="4" xfId="0" applyNumberFormat="1" applyFont="1" applyFill="1" applyBorder="1" applyAlignment="1">
      <alignment horizontal="center"/>
    </xf>
    <xf numFmtId="0" fontId="7" fillId="0" borderId="11" xfId="0" applyFont="1" applyBorder="1" applyAlignment="1">
      <alignment horizontal="center"/>
    </xf>
    <xf numFmtId="0" fontId="7" fillId="0" borderId="15" xfId="0" applyFont="1" applyBorder="1" applyAlignment="1">
      <alignment horizont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1" xfId="0" applyFill="1" applyBorder="1" applyAlignment="1">
      <alignment horizontal="center" vertical="center"/>
    </xf>
    <xf numFmtId="165" fontId="0" fillId="3" borderId="12" xfId="0" applyNumberFormat="1" applyFill="1" applyBorder="1" applyAlignment="1">
      <alignment horizontal="center" vertical="center"/>
    </xf>
    <xf numFmtId="0" fontId="1" fillId="2" borderId="4" xfId="0" applyFont="1" applyFill="1" applyBorder="1" applyAlignment="1">
      <alignment horizontal="center"/>
    </xf>
    <xf numFmtId="0" fontId="0" fillId="3" borderId="4" xfId="0" applyFill="1" applyBorder="1" applyAlignment="1">
      <alignment horizontal="center" vertical="center"/>
    </xf>
    <xf numFmtId="0" fontId="0" fillId="3" borderId="4" xfId="0" applyFill="1" applyBorder="1" applyAlignment="1">
      <alignment horizontal="center" vertical="center" wrapText="1"/>
    </xf>
    <xf numFmtId="0" fontId="7" fillId="0" borderId="1" xfId="0" applyFont="1" applyBorder="1" applyAlignment="1">
      <alignment horizontal="center" vertical="center"/>
    </xf>
    <xf numFmtId="0" fontId="7" fillId="0" borderId="14" xfId="0" applyFont="1" applyBorder="1" applyAlignment="1">
      <alignment horizontal="center" vertical="center"/>
    </xf>
    <xf numFmtId="49" fontId="9" fillId="3" borderId="43" xfId="0" applyNumberFormat="1" applyFont="1" applyFill="1" applyBorder="1" applyAlignment="1">
      <alignment horizontal="center" vertical="center"/>
    </xf>
    <xf numFmtId="49" fontId="9" fillId="3" borderId="44" xfId="0" applyNumberFormat="1" applyFont="1" applyFill="1" applyBorder="1" applyAlignment="1">
      <alignment horizontal="center" vertical="center"/>
    </xf>
    <xf numFmtId="0" fontId="0" fillId="3" borderId="3" xfId="0" applyFill="1" applyBorder="1" applyAlignment="1">
      <alignment horizontal="center" vertical="center" wrapText="1"/>
    </xf>
    <xf numFmtId="0" fontId="0" fillId="3" borderId="46" xfId="0" applyFill="1" applyBorder="1" applyAlignment="1">
      <alignment horizontal="center"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167" fontId="0" fillId="3" borderId="10" xfId="0" applyNumberFormat="1" applyFill="1" applyBorder="1" applyAlignment="1">
      <alignment horizontal="left" wrapText="1"/>
    </xf>
    <xf numFmtId="167" fontId="0" fillId="3" borderId="1" xfId="0" applyNumberFormat="1" applyFill="1" applyBorder="1" applyAlignment="1">
      <alignment horizontal="left"/>
    </xf>
    <xf numFmtId="167" fontId="0" fillId="3" borderId="14" xfId="0" applyNumberFormat="1" applyFill="1" applyBorder="1" applyAlignment="1">
      <alignment horizontal="left"/>
    </xf>
    <xf numFmtId="0" fontId="0" fillId="3" borderId="22" xfId="0" applyFill="1" applyBorder="1" applyAlignment="1">
      <alignment horizontal="left" wrapText="1"/>
    </xf>
    <xf numFmtId="0" fontId="0" fillId="3" borderId="21" xfId="0" applyFill="1" applyBorder="1" applyAlignment="1">
      <alignment horizontal="left"/>
    </xf>
    <xf numFmtId="0" fontId="0" fillId="3" borderId="23" xfId="0" applyFill="1" applyBorder="1" applyAlignment="1">
      <alignment horizontal="left"/>
    </xf>
    <xf numFmtId="0" fontId="0" fillId="3" borderId="19" xfId="0" applyFill="1" applyBorder="1" applyAlignment="1">
      <alignment horizontal="left" vertical="center" wrapText="1"/>
    </xf>
    <xf numFmtId="0" fontId="0" fillId="3" borderId="25" xfId="0" applyFill="1" applyBorder="1" applyAlignment="1">
      <alignment horizontal="left" vertical="center" wrapText="1"/>
    </xf>
    <xf numFmtId="0" fontId="0" fillId="3" borderId="20" xfId="0" applyFill="1" applyBorder="1" applyAlignment="1">
      <alignment horizontal="left" vertical="center" wrapText="1"/>
    </xf>
    <xf numFmtId="14" fontId="0" fillId="3" borderId="3" xfId="0" applyNumberFormat="1" applyFill="1" applyBorder="1" applyAlignment="1">
      <alignment horizontal="center" vertical="center"/>
    </xf>
    <xf numFmtId="0" fontId="0" fillId="3" borderId="6" xfId="0" applyFill="1" applyBorder="1" applyAlignment="1">
      <alignment horizontal="center" vertical="center" wrapText="1"/>
    </xf>
    <xf numFmtId="0" fontId="0" fillId="3" borderId="46" xfId="0" applyFill="1" applyBorder="1" applyAlignment="1">
      <alignment horizontal="center" vertical="center" wrapText="1"/>
    </xf>
    <xf numFmtId="0" fontId="0" fillId="3" borderId="5" xfId="0" applyFill="1" applyBorder="1" applyAlignment="1">
      <alignment horizontal="center" vertical="center"/>
    </xf>
    <xf numFmtId="0" fontId="0" fillId="3" borderId="2" xfId="0" applyFill="1" applyBorder="1" applyAlignment="1">
      <alignment horizontal="center" vertical="center"/>
    </xf>
    <xf numFmtId="166" fontId="0" fillId="3" borderId="4" xfId="0" applyNumberForma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center"/>
    </xf>
    <xf numFmtId="0" fontId="0" fillId="3" borderId="35" xfId="0" applyFill="1" applyBorder="1" applyAlignment="1">
      <alignment horizontal="center" vertical="center"/>
    </xf>
    <xf numFmtId="0" fontId="2" fillId="0" borderId="11" xfId="0" applyFont="1" applyBorder="1" applyAlignment="1">
      <alignment horizontal="center"/>
    </xf>
    <xf numFmtId="0" fontId="2" fillId="0" borderId="15" xfId="0" applyFont="1" applyBorder="1" applyAlignment="1">
      <alignment horizont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1" fillId="3" borderId="27" xfId="0" applyFont="1" applyFill="1" applyBorder="1" applyAlignment="1">
      <alignment horizontal="center" vertical="center"/>
    </xf>
    <xf numFmtId="0" fontId="1" fillId="3" borderId="31" xfId="0" applyFont="1" applyFill="1" applyBorder="1" applyAlignment="1">
      <alignment horizontal="center" vertical="center"/>
    </xf>
    <xf numFmtId="0" fontId="0" fillId="3" borderId="28" xfId="0" applyFill="1" applyBorder="1" applyAlignment="1">
      <alignment horizontal="center" vertical="center"/>
    </xf>
    <xf numFmtId="165" fontId="0" fillId="3" borderId="24" xfId="0" applyNumberFormat="1" applyFill="1" applyBorder="1" applyAlignment="1">
      <alignment horizontal="center" vertical="center"/>
    </xf>
    <xf numFmtId="168" fontId="0" fillId="3" borderId="19" xfId="1" applyNumberFormat="1" applyFont="1" applyFill="1" applyBorder="1" applyAlignment="1">
      <alignment horizontal="center" vertical="center"/>
    </xf>
    <xf numFmtId="168" fontId="0" fillId="3" borderId="25" xfId="1" applyNumberFormat="1" applyFont="1" applyFill="1" applyBorder="1" applyAlignment="1">
      <alignment horizontal="center" vertical="center"/>
    </xf>
    <xf numFmtId="168" fontId="0" fillId="3" borderId="20" xfId="1" applyNumberFormat="1" applyFont="1" applyFill="1" applyBorder="1" applyAlignment="1">
      <alignment horizontal="center" vertical="center"/>
    </xf>
    <xf numFmtId="167" fontId="0" fillId="3" borderId="10" xfId="0" applyNumberFormat="1" applyFill="1" applyBorder="1" applyAlignment="1">
      <alignment horizontal="center"/>
    </xf>
    <xf numFmtId="167" fontId="0" fillId="3" borderId="1" xfId="0" applyNumberFormat="1" applyFill="1" applyBorder="1" applyAlignment="1">
      <alignment horizontal="center"/>
    </xf>
    <xf numFmtId="167" fontId="0" fillId="3" borderId="5" xfId="0" applyNumberFormat="1" applyFill="1" applyBorder="1" applyAlignment="1">
      <alignment horizontal="center"/>
    </xf>
    <xf numFmtId="0" fontId="0" fillId="3" borderId="19" xfId="0" applyFill="1" applyBorder="1" applyAlignment="1">
      <alignment horizontal="center"/>
    </xf>
    <xf numFmtId="0" fontId="0" fillId="3" borderId="25" xfId="0" applyFill="1" applyBorder="1" applyAlignment="1">
      <alignment horizontal="center"/>
    </xf>
    <xf numFmtId="0" fontId="0" fillId="3" borderId="20" xfId="0" applyFill="1" applyBorder="1" applyAlignment="1">
      <alignment horizontal="center"/>
    </xf>
    <xf numFmtId="0" fontId="0" fillId="3" borderId="19" xfId="0" applyFill="1" applyBorder="1" applyAlignment="1">
      <alignment horizontal="center" vertical="center"/>
    </xf>
    <xf numFmtId="0" fontId="0" fillId="3" borderId="25" xfId="0" applyFill="1" applyBorder="1" applyAlignment="1">
      <alignment horizontal="center" vertical="center"/>
    </xf>
    <xf numFmtId="0" fontId="0" fillId="3" borderId="20" xfId="0"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31" xfId="0" applyFill="1" applyBorder="1" applyAlignment="1">
      <alignment horizontal="center" vertical="center"/>
    </xf>
    <xf numFmtId="166" fontId="0" fillId="3" borderId="35" xfId="0" applyNumberFormat="1" applyFill="1" applyBorder="1" applyAlignment="1">
      <alignment horizontal="center" vertical="center"/>
    </xf>
    <xf numFmtId="0" fontId="1" fillId="3" borderId="6" xfId="0" applyFont="1" applyFill="1" applyBorder="1" applyAlignment="1">
      <alignment horizontal="center" wrapText="1"/>
    </xf>
    <xf numFmtId="0" fontId="1" fillId="3" borderId="28" xfId="0" applyFont="1" applyFill="1" applyBorder="1" applyAlignment="1">
      <alignment horizontal="center" wrapText="1"/>
    </xf>
    <xf numFmtId="0" fontId="0" fillId="3" borderId="41" xfId="0"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C278A2"/>
      <color rgb="FF7523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Maria Giraldo Orozco" id="{77B0D722-0B4E-4471-9657-B381C58C9F4F}" userId="S::Maria.Giraldo@sbseguros.co::b1da7ce0-fd0a-4851-a5a3-1c7cacf579d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9" dT="2021-05-03T15:38:33.31" personId="{77B0D722-0B4E-4471-9657-B381C58C9F4F}" id="{438A1EDD-A5DE-461F-B120-C96914FFF939}">
    <text>Calidad hace referencia a si es asegurado, tomador cuando no aplique parentesco</text>
  </threadedComment>
  <threadedComment ref="B18" dT="2021-05-03T15:39:49.79" personId="{77B0D722-0B4E-4471-9657-B381C58C9F4F}" id="{CF34E9E4-8F8C-4679-A848-E61A567764D0}">
    <text>Calidad del demandado en el proceso respecto de la compañía (asegurado, conductor, asegurado, llamante en garantia, etc)</text>
  </threadedComment>
  <threadedComment ref="E27" dT="2021-05-03T15:58:19.41" personId="{77B0D722-0B4E-4471-9657-B381C58C9F4F}" id="{B0162069-E33F-49CD-BA00-51356A101F65}">
    <text>indicar un porcentaje de 0% a 100%, entendiendo que entre más alto el % mayor es la probabilidad de pérdida del proceso</text>
  </threadedComment>
  <threadedComment ref="A37" dT="2021-05-03T15:59:23.00" personId="{77B0D722-0B4E-4471-9657-B381C58C9F4F}" id="{D01ECE12-D273-4A98-B2C1-DD4F1D06445A}">
    <text>Enumerar separadamente las de la demanda y el llamamiento si estamos vinculados en doble calidad al proceso</text>
  </threadedComment>
</ThreadedComments>
</file>

<file path=xl/threadedComments/threadedComment2.xml><?xml version="1.0" encoding="utf-8"?>
<ThreadedComments xmlns="http://schemas.microsoft.com/office/spreadsheetml/2018/threadedcomments" xmlns:x="http://schemas.openxmlformats.org/spreadsheetml/2006/main">
  <threadedComment ref="B30" dT="2021-05-04T23:21:22.14" personId="{77B0D722-0B4E-4471-9657-B381C58C9F4F}" id="{34852822-89E9-42B8-8E48-073D7CF46D64}">
    <text>indicar un porcentaje de 0% a 100%, entendiendo que entre más alto el % mayor es la probabilidad de pérdida del proceso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3"/>
  <sheetViews>
    <sheetView tabSelected="1" zoomScale="77" zoomScaleNormal="130" workbookViewId="0">
      <selection activeCell="B40" sqref="B40:E40"/>
    </sheetView>
  </sheetViews>
  <sheetFormatPr baseColWidth="10" defaultRowHeight="14.5" x14ac:dyDescent="0.35"/>
  <cols>
    <col min="1" max="1" width="41" bestFit="1" customWidth="1"/>
    <col min="2" max="2" width="89" customWidth="1"/>
    <col min="3" max="3" width="18" customWidth="1"/>
    <col min="4" max="4" width="23" customWidth="1"/>
    <col min="5" max="5" width="24.453125" customWidth="1"/>
    <col min="6" max="6" width="18.453125" customWidth="1"/>
    <col min="7" max="7" width="19.81640625" bestFit="1" customWidth="1"/>
    <col min="8" max="8" width="21.81640625" bestFit="1" customWidth="1"/>
    <col min="11" max="11" width="33.1796875" hidden="1" customWidth="1"/>
  </cols>
  <sheetData>
    <row r="1" spans="1:11" ht="15" thickBot="1" x14ac:dyDescent="0.4">
      <c r="A1" s="50" t="s">
        <v>109</v>
      </c>
      <c r="B1" s="50"/>
      <c r="C1" s="50"/>
      <c r="D1" s="50"/>
      <c r="E1" s="51"/>
      <c r="F1" s="1"/>
    </row>
    <row r="2" spans="1:11" ht="15" thickTop="1" x14ac:dyDescent="0.35">
      <c r="A2" s="59" t="s">
        <v>52</v>
      </c>
      <c r="B2" s="59"/>
      <c r="C2" s="59"/>
      <c r="D2" s="59"/>
      <c r="E2" s="60"/>
      <c r="F2" s="1"/>
    </row>
    <row r="3" spans="1:11" ht="32.25" customHeight="1" thickBot="1" x14ac:dyDescent="0.4">
      <c r="A3" s="4" t="s">
        <v>0</v>
      </c>
      <c r="B3" s="33" t="s">
        <v>145</v>
      </c>
      <c r="C3" s="11" t="s">
        <v>2</v>
      </c>
      <c r="D3" s="61" t="s">
        <v>146</v>
      </c>
      <c r="E3" s="62"/>
      <c r="K3" s="2" t="s">
        <v>27</v>
      </c>
    </row>
    <row r="4" spans="1:11" ht="24" customHeight="1" thickTop="1" thickBot="1" x14ac:dyDescent="0.4">
      <c r="A4" s="18" t="s">
        <v>138</v>
      </c>
      <c r="B4" s="53" t="s">
        <v>147</v>
      </c>
      <c r="C4" s="53"/>
      <c r="D4" s="65"/>
      <c r="E4" s="66"/>
      <c r="K4" s="2"/>
    </row>
    <row r="5" spans="1:11" ht="24" customHeight="1" thickTop="1" thickBot="1" x14ac:dyDescent="0.4">
      <c r="A5" s="5" t="s">
        <v>3</v>
      </c>
      <c r="B5" s="79" t="s">
        <v>63</v>
      </c>
      <c r="C5" s="80"/>
      <c r="D5" s="80"/>
      <c r="E5" s="80"/>
      <c r="K5" s="2" t="s">
        <v>28</v>
      </c>
    </row>
    <row r="6" spans="1:11" ht="23.25" customHeight="1" thickTop="1" thickBot="1" x14ac:dyDescent="0.4">
      <c r="A6" s="5" t="s">
        <v>5</v>
      </c>
      <c r="B6" s="52" t="s">
        <v>100</v>
      </c>
      <c r="C6" s="53"/>
      <c r="D6" s="53"/>
      <c r="E6" s="53"/>
      <c r="K6" s="2" t="s">
        <v>29</v>
      </c>
    </row>
    <row r="7" spans="1:11" ht="23.25" customHeight="1" thickTop="1" thickBot="1" x14ac:dyDescent="0.4">
      <c r="A7" s="5" t="s">
        <v>139</v>
      </c>
      <c r="B7" s="52" t="s">
        <v>169</v>
      </c>
      <c r="C7" s="53"/>
      <c r="D7" s="53"/>
      <c r="E7" s="53"/>
      <c r="K7" s="2"/>
    </row>
    <row r="8" spans="1:11" ht="83.25" customHeight="1" thickTop="1" thickBot="1" x14ac:dyDescent="0.4">
      <c r="A8" s="5" t="s">
        <v>128</v>
      </c>
      <c r="B8" s="63" t="s">
        <v>171</v>
      </c>
      <c r="C8" s="53"/>
      <c r="D8" s="53"/>
      <c r="E8" s="53"/>
      <c r="K8" s="2"/>
    </row>
    <row r="9" spans="1:11" ht="15.5" thickTop="1" thickBot="1" x14ac:dyDescent="0.4">
      <c r="A9" s="45" t="s">
        <v>13</v>
      </c>
      <c r="B9" s="17" t="s">
        <v>104</v>
      </c>
      <c r="C9" s="56" t="s">
        <v>4</v>
      </c>
      <c r="D9" s="56"/>
      <c r="E9" s="56"/>
      <c r="F9" s="32"/>
      <c r="K9" s="2" t="s">
        <v>1</v>
      </c>
    </row>
    <row r="10" spans="1:11" ht="15.5" thickTop="1" thickBot="1" x14ac:dyDescent="0.4">
      <c r="A10" s="45"/>
      <c r="B10" s="16" t="s">
        <v>153</v>
      </c>
      <c r="C10" s="57" t="s">
        <v>154</v>
      </c>
      <c r="D10" s="57"/>
      <c r="E10" s="57"/>
      <c r="K10" s="2" t="s">
        <v>30</v>
      </c>
    </row>
    <row r="11" spans="1:11" ht="15.5" thickTop="1" thickBot="1" x14ac:dyDescent="0.4">
      <c r="A11" s="45"/>
      <c r="B11" s="16" t="s">
        <v>153</v>
      </c>
      <c r="C11" s="58" t="s">
        <v>155</v>
      </c>
      <c r="D11" s="57"/>
      <c r="E11" s="57"/>
      <c r="K11" s="2" t="s">
        <v>31</v>
      </c>
    </row>
    <row r="12" spans="1:11" ht="15.5" thickTop="1" thickBot="1" x14ac:dyDescent="0.4">
      <c r="A12" s="45"/>
      <c r="B12" s="16" t="s">
        <v>156</v>
      </c>
      <c r="C12" s="58" t="s">
        <v>158</v>
      </c>
      <c r="D12" s="57"/>
      <c r="E12" s="57"/>
      <c r="K12" s="2" t="s">
        <v>32</v>
      </c>
    </row>
    <row r="13" spans="1:11" ht="15.5" thickTop="1" thickBot="1" x14ac:dyDescent="0.4">
      <c r="A13" s="45"/>
      <c r="B13" s="16" t="s">
        <v>157</v>
      </c>
      <c r="C13" s="57" t="s">
        <v>159</v>
      </c>
      <c r="D13" s="57"/>
      <c r="E13" s="57"/>
      <c r="K13" s="2" t="s">
        <v>33</v>
      </c>
    </row>
    <row r="14" spans="1:11" ht="15.5" thickTop="1" thickBot="1" x14ac:dyDescent="0.4">
      <c r="A14" s="45"/>
      <c r="B14" s="16" t="s">
        <v>157</v>
      </c>
      <c r="C14" s="52" t="s">
        <v>160</v>
      </c>
      <c r="D14" s="53"/>
      <c r="E14" s="64"/>
      <c r="K14" s="2"/>
    </row>
    <row r="15" spans="1:11" ht="15.5" thickTop="1" thickBot="1" x14ac:dyDescent="0.4">
      <c r="A15" s="45"/>
      <c r="B15" s="16" t="s">
        <v>153</v>
      </c>
      <c r="C15" s="52" t="s">
        <v>161</v>
      </c>
      <c r="D15" s="53"/>
      <c r="E15" s="64"/>
      <c r="K15" s="2"/>
    </row>
    <row r="16" spans="1:11" ht="15.5" thickTop="1" thickBot="1" x14ac:dyDescent="0.4">
      <c r="A16" s="45"/>
      <c r="B16" s="16" t="s">
        <v>143</v>
      </c>
      <c r="C16" s="52" t="s">
        <v>162</v>
      </c>
      <c r="D16" s="53"/>
      <c r="E16" s="64"/>
      <c r="K16" s="2"/>
    </row>
    <row r="17" spans="1:11" ht="15.5" thickTop="1" thickBot="1" x14ac:dyDescent="0.4">
      <c r="A17" s="45"/>
      <c r="B17" s="16" t="s">
        <v>157</v>
      </c>
      <c r="C17" s="52" t="s">
        <v>163</v>
      </c>
      <c r="D17" s="53"/>
      <c r="E17" s="64"/>
      <c r="K17" s="2"/>
    </row>
    <row r="18" spans="1:11" ht="15.5" thickTop="1" thickBot="1" x14ac:dyDescent="0.4">
      <c r="A18" s="45"/>
      <c r="B18" s="16" t="s">
        <v>157</v>
      </c>
      <c r="C18" s="58" t="s">
        <v>164</v>
      </c>
      <c r="D18" s="57"/>
      <c r="E18" s="57"/>
      <c r="K18" s="2" t="s">
        <v>34</v>
      </c>
    </row>
    <row r="19" spans="1:11" ht="15.5" thickTop="1" thickBot="1" x14ac:dyDescent="0.4">
      <c r="A19" s="45"/>
      <c r="B19" s="16" t="s">
        <v>153</v>
      </c>
      <c r="C19" s="63" t="s">
        <v>165</v>
      </c>
      <c r="D19" s="77"/>
      <c r="E19" s="78"/>
      <c r="K19" s="2"/>
    </row>
    <row r="20" spans="1:11" ht="15.5" thickTop="1" thickBot="1" x14ac:dyDescent="0.4">
      <c r="A20" s="45"/>
      <c r="B20" s="16" t="s">
        <v>156</v>
      </c>
      <c r="C20" s="63" t="s">
        <v>166</v>
      </c>
      <c r="D20" s="77"/>
      <c r="E20" s="78"/>
      <c r="K20" s="2"/>
    </row>
    <row r="21" spans="1:11" ht="15.5" thickTop="1" thickBot="1" x14ac:dyDescent="0.4">
      <c r="A21" s="45"/>
      <c r="B21" s="16" t="s">
        <v>157</v>
      </c>
      <c r="C21" s="57" t="s">
        <v>167</v>
      </c>
      <c r="D21" s="57"/>
      <c r="E21" s="57"/>
      <c r="K21" s="2" t="s">
        <v>9</v>
      </c>
    </row>
    <row r="22" spans="1:11" ht="15.5" thickTop="1" thickBot="1" x14ac:dyDescent="0.4">
      <c r="A22" s="45" t="s">
        <v>17</v>
      </c>
      <c r="B22" s="17" t="s">
        <v>44</v>
      </c>
      <c r="C22" s="56" t="s">
        <v>4</v>
      </c>
      <c r="D22" s="56"/>
      <c r="E22" s="56"/>
      <c r="K22" s="2" t="s">
        <v>36</v>
      </c>
    </row>
    <row r="23" spans="1:11" ht="16.5" customHeight="1" thickTop="1" thickBot="1" x14ac:dyDescent="0.4">
      <c r="A23" s="45"/>
      <c r="B23" s="16" t="s">
        <v>144</v>
      </c>
      <c r="C23" s="57" t="s">
        <v>140</v>
      </c>
      <c r="D23" s="57"/>
      <c r="E23" s="57"/>
      <c r="K23" s="2" t="s">
        <v>37</v>
      </c>
    </row>
    <row r="24" spans="1:11" ht="15.5" thickTop="1" thickBot="1" x14ac:dyDescent="0.4">
      <c r="A24" s="45"/>
      <c r="B24" s="16" t="s">
        <v>141</v>
      </c>
      <c r="C24" s="58" t="s">
        <v>148</v>
      </c>
      <c r="D24" s="57"/>
      <c r="E24" s="57"/>
      <c r="K24" s="2" t="s">
        <v>38</v>
      </c>
    </row>
    <row r="25" spans="1:11" ht="15.5" thickTop="1" thickBot="1" x14ac:dyDescent="0.4">
      <c r="A25" s="45"/>
      <c r="B25" s="16" t="s">
        <v>151</v>
      </c>
      <c r="C25" s="57" t="s">
        <v>149</v>
      </c>
      <c r="D25" s="57"/>
      <c r="E25" s="57"/>
      <c r="K25" s="2" t="s">
        <v>39</v>
      </c>
    </row>
    <row r="26" spans="1:11" ht="15.5" thickTop="1" thickBot="1" x14ac:dyDescent="0.4">
      <c r="A26" s="45"/>
      <c r="B26" s="44" t="s">
        <v>152</v>
      </c>
      <c r="C26" s="57" t="s">
        <v>150</v>
      </c>
      <c r="D26" s="57"/>
      <c r="E26" s="57"/>
      <c r="K26" s="2" t="s">
        <v>40</v>
      </c>
    </row>
    <row r="27" spans="1:11" ht="15.5" thickTop="1" thickBot="1" x14ac:dyDescent="0.4">
      <c r="A27" s="6" t="s">
        <v>11</v>
      </c>
      <c r="B27" s="54" t="s">
        <v>168</v>
      </c>
      <c r="C27" s="54"/>
      <c r="D27" s="54"/>
      <c r="E27" s="54"/>
      <c r="K27" s="2" t="s">
        <v>41</v>
      </c>
    </row>
    <row r="28" spans="1:11" ht="15.5" thickTop="1" thickBot="1" x14ac:dyDescent="0.4">
      <c r="A28" s="6" t="s">
        <v>12</v>
      </c>
      <c r="B28" s="76">
        <v>45320</v>
      </c>
      <c r="C28" s="53"/>
      <c r="D28" s="53"/>
      <c r="E28" s="53"/>
      <c r="K28" s="2"/>
    </row>
    <row r="29" spans="1:11" ht="36.75" customHeight="1" thickTop="1" thickBot="1" x14ac:dyDescent="0.4">
      <c r="A29" s="6" t="s">
        <v>105</v>
      </c>
      <c r="B29" s="55">
        <v>45349</v>
      </c>
      <c r="C29" s="55"/>
      <c r="D29" s="55"/>
      <c r="E29" s="55"/>
      <c r="K29" s="2" t="s">
        <v>42</v>
      </c>
    </row>
    <row r="30" spans="1:11" ht="31.5" customHeight="1" thickTop="1" thickBot="1" x14ac:dyDescent="0.4">
      <c r="A30" s="7" t="s">
        <v>14</v>
      </c>
      <c r="B30" s="13" t="s">
        <v>51</v>
      </c>
      <c r="C30" s="82" t="s">
        <v>106</v>
      </c>
      <c r="D30" s="83"/>
      <c r="E30" s="14">
        <v>0.35</v>
      </c>
      <c r="F30" t="s">
        <v>135</v>
      </c>
      <c r="G30" t="s">
        <v>136</v>
      </c>
      <c r="H30" t="s">
        <v>137</v>
      </c>
      <c r="K30" s="2" t="s">
        <v>43</v>
      </c>
    </row>
    <row r="31" spans="1:11" ht="234" customHeight="1" thickTop="1" thickBot="1" x14ac:dyDescent="0.4">
      <c r="A31" s="8" t="s">
        <v>50</v>
      </c>
      <c r="B31" s="73" t="s">
        <v>173</v>
      </c>
      <c r="C31" s="74"/>
      <c r="D31" s="74"/>
      <c r="E31" s="75"/>
      <c r="F31" s="36"/>
      <c r="K31" s="2" t="s">
        <v>15</v>
      </c>
    </row>
    <row r="32" spans="1:11" ht="120.75" customHeight="1" thickBot="1" x14ac:dyDescent="0.4">
      <c r="A32" s="9" t="s">
        <v>19</v>
      </c>
      <c r="B32" s="73" t="s">
        <v>172</v>
      </c>
      <c r="C32" s="74"/>
      <c r="D32" s="74"/>
      <c r="E32" s="75"/>
      <c r="K32" s="2" t="s">
        <v>45</v>
      </c>
    </row>
    <row r="33" spans="1:11" ht="45.75" customHeight="1" thickTop="1" thickBot="1" x14ac:dyDescent="0.4">
      <c r="A33" s="10" t="s">
        <v>46</v>
      </c>
      <c r="B33" s="81">
        <f>C35+C36+E35+E36</f>
        <v>199545900</v>
      </c>
      <c r="C33" s="81"/>
      <c r="D33" s="81"/>
      <c r="E33" s="81"/>
      <c r="K33" s="2" t="s">
        <v>51</v>
      </c>
    </row>
    <row r="34" spans="1:11" ht="24" customHeight="1" thickTop="1" thickBot="1" x14ac:dyDescent="0.4">
      <c r="A34" s="45" t="s">
        <v>47</v>
      </c>
      <c r="B34" s="84" t="s">
        <v>20</v>
      </c>
      <c r="C34" s="85"/>
      <c r="D34" s="85" t="s">
        <v>21</v>
      </c>
      <c r="E34" s="86"/>
      <c r="K34" s="3">
        <v>0</v>
      </c>
    </row>
    <row r="35" spans="1:11" ht="24.75" customHeight="1" thickTop="1" thickBot="1" x14ac:dyDescent="0.4">
      <c r="A35" s="45"/>
      <c r="B35" s="34" t="s">
        <v>22</v>
      </c>
      <c r="C35" s="41">
        <f>SUM(3600000+3200000+3400000+3000000)</f>
        <v>13200000</v>
      </c>
      <c r="D35" s="38" t="s">
        <v>24</v>
      </c>
      <c r="E35" s="37">
        <f>SUM(46400000+46400000+11600000+34800000)</f>
        <v>139200000</v>
      </c>
      <c r="F35" s="42"/>
      <c r="K35" s="3">
        <v>0.3</v>
      </c>
    </row>
    <row r="36" spans="1:11" ht="20.25" customHeight="1" thickTop="1" thickBot="1" x14ac:dyDescent="0.4">
      <c r="A36" s="46"/>
      <c r="B36" s="35" t="s">
        <v>23</v>
      </c>
      <c r="C36" s="40">
        <f>SUM(200000+100000+200000+245900)</f>
        <v>745900</v>
      </c>
      <c r="D36" s="38" t="s">
        <v>142</v>
      </c>
      <c r="E36" s="39">
        <f>(11600000*4)</f>
        <v>46400000</v>
      </c>
      <c r="K36" s="3">
        <v>0.7</v>
      </c>
    </row>
    <row r="37" spans="1:11" ht="34.5" customHeight="1" thickBot="1" x14ac:dyDescent="0.4">
      <c r="A37" s="47" t="s">
        <v>107</v>
      </c>
      <c r="B37" s="48"/>
      <c r="C37" s="48"/>
      <c r="D37" s="48"/>
      <c r="E37" s="48"/>
    </row>
    <row r="38" spans="1:11" ht="24" customHeight="1" thickTop="1" thickBot="1" x14ac:dyDescent="0.4">
      <c r="A38" s="49">
        <v>84000000</v>
      </c>
      <c r="B38" s="49"/>
      <c r="C38" s="49"/>
      <c r="D38" s="49"/>
      <c r="E38" s="49"/>
    </row>
    <row r="39" spans="1:11" ht="271.5" customHeight="1" thickTop="1" thickBot="1" x14ac:dyDescent="0.4">
      <c r="A39" s="6" t="s">
        <v>108</v>
      </c>
      <c r="B39" s="67" t="s">
        <v>174</v>
      </c>
      <c r="C39" s="68"/>
      <c r="D39" s="68"/>
      <c r="E39" s="69"/>
      <c r="F39" s="43"/>
    </row>
    <row r="40" spans="1:11" ht="274.5" customHeight="1" thickTop="1" x14ac:dyDescent="0.35">
      <c r="A40" s="12" t="s">
        <v>49</v>
      </c>
      <c r="B40" s="70" t="s">
        <v>170</v>
      </c>
      <c r="C40" s="71"/>
      <c r="D40" s="71"/>
      <c r="E40" s="72"/>
    </row>
    <row r="43" spans="1:11" ht="34.5" customHeight="1" x14ac:dyDescent="0.35"/>
  </sheetData>
  <mergeCells count="42">
    <mergeCell ref="B4:E4"/>
    <mergeCell ref="B39:E39"/>
    <mergeCell ref="B40:E40"/>
    <mergeCell ref="B31:E31"/>
    <mergeCell ref="B32:E32"/>
    <mergeCell ref="B28:E28"/>
    <mergeCell ref="B7:E7"/>
    <mergeCell ref="C19:E19"/>
    <mergeCell ref="C20:E20"/>
    <mergeCell ref="B5:E5"/>
    <mergeCell ref="B33:E33"/>
    <mergeCell ref="C12:E12"/>
    <mergeCell ref="C13:E13"/>
    <mergeCell ref="C30:D30"/>
    <mergeCell ref="B34:C34"/>
    <mergeCell ref="D34:E34"/>
    <mergeCell ref="C21:E21"/>
    <mergeCell ref="C14:E14"/>
    <mergeCell ref="C15:E15"/>
    <mergeCell ref="C16:E16"/>
    <mergeCell ref="C17:E17"/>
    <mergeCell ref="C9:E9"/>
    <mergeCell ref="C10:E10"/>
    <mergeCell ref="C11:E11"/>
    <mergeCell ref="B8:E8"/>
    <mergeCell ref="C18:E18"/>
    <mergeCell ref="A34:A36"/>
    <mergeCell ref="A37:E37"/>
    <mergeCell ref="A38:E38"/>
    <mergeCell ref="A1:E1"/>
    <mergeCell ref="B6:E6"/>
    <mergeCell ref="B27:E27"/>
    <mergeCell ref="B29:E29"/>
    <mergeCell ref="A22:A26"/>
    <mergeCell ref="C22:E22"/>
    <mergeCell ref="C23:E23"/>
    <mergeCell ref="C24:E24"/>
    <mergeCell ref="C25:E25"/>
    <mergeCell ref="C26:E26"/>
    <mergeCell ref="A2:E2"/>
    <mergeCell ref="D3:E3"/>
    <mergeCell ref="A9:A21"/>
  </mergeCells>
  <dataValidations count="3">
    <dataValidation type="date" allowBlank="1" showInputMessage="1" showErrorMessage="1" sqref="B28:E29">
      <formula1>36161</formula1>
      <formula2>51501</formula2>
    </dataValidation>
    <dataValidation type="list" allowBlank="1" showInputMessage="1" showErrorMessage="1" sqref="B30">
      <formula1>$K$31:$K$33</formula1>
    </dataValidation>
    <dataValidation type="custom" allowBlank="1" showInputMessage="1" showErrorMessage="1" sqref="E35:E36 C35:C36">
      <formula1>1000000</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Hoja2!$A$2:$A$17</xm:f>
          </x14:formula1>
          <xm:sqref>B5:E5</xm:sqref>
        </x14:dataValidation>
        <x14:dataValidation type="list" allowBlank="1" showInputMessage="1" showErrorMessage="1">
          <x14:formula1>
            <xm:f>Hoja2!$D$2:$D$23</xm:f>
          </x14:formula1>
          <xm:sqref>B6:E6</xm:sqref>
        </x14:dataValidation>
        <x14:dataValidation type="list" allowBlank="1" showInputMessage="1" showErrorMessage="1">
          <x14:formula1>
            <xm:f>Hoja2!$A$2:$A$10</xm:f>
          </x14:formula1>
          <xm:sqref>B5</xm:sqref>
        </x14:dataValidation>
        <x14:dataValidation type="list" allowBlank="1" showInputMessage="1" showErrorMessage="1">
          <x14:formula1>
            <xm:f>Hoja2!$D$2:$D$18</xm:f>
          </x14:formula1>
          <xm:sqref>B6:D6</xm:sqref>
        </x14:dataValidation>
        <x14:dataValidation type="list" allowBlank="1" showInputMessage="1" showErrorMessage="1">
          <x14:formula1>
            <xm:f>Hoja2!$F$2:$F$5</xm:f>
          </x14:formula1>
          <xm:sqref>B29</xm:sqref>
        </x14:dataValidation>
        <x14:dataValidation type="list" allowBlank="1" showInputMessage="1" showErrorMessage="1">
          <x14:formula1>
            <xm:f>Hoja2!$H$2:$H$3</xm:f>
          </x14:formula1>
          <xm:sqref>C43:C46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6"/>
  <sheetViews>
    <sheetView topLeftCell="A4" workbookViewId="0">
      <selection activeCell="G7" sqref="G7"/>
    </sheetView>
  </sheetViews>
  <sheetFormatPr baseColWidth="10" defaultRowHeight="14.5" x14ac:dyDescent="0.35"/>
  <cols>
    <col min="1" max="1" width="51" bestFit="1" customWidth="1"/>
    <col min="2" max="2" width="26.1796875" customWidth="1"/>
  </cols>
  <sheetData>
    <row r="1" spans="1:5" hidden="1" x14ac:dyDescent="0.35">
      <c r="B1" t="s">
        <v>123</v>
      </c>
    </row>
    <row r="2" spans="1:5" hidden="1" x14ac:dyDescent="0.35">
      <c r="B2" t="s">
        <v>124</v>
      </c>
    </row>
    <row r="3" spans="1:5" hidden="1" x14ac:dyDescent="0.35"/>
    <row r="5" spans="1:5" ht="21.5" thickBot="1" x14ac:dyDescent="0.55000000000000004">
      <c r="A5" s="90" t="s">
        <v>110</v>
      </c>
      <c r="B5" s="90"/>
      <c r="C5" s="90"/>
      <c r="D5" s="90"/>
      <c r="E5" s="91"/>
    </row>
    <row r="6" spans="1:5" ht="22" thickTop="1" thickBot="1" x14ac:dyDescent="0.4">
      <c r="A6" s="92" t="s">
        <v>52</v>
      </c>
      <c r="B6" s="92"/>
      <c r="C6" s="92"/>
      <c r="D6" s="92"/>
      <c r="E6" s="93"/>
    </row>
    <row r="7" spans="1:5" ht="15" thickBot="1" x14ac:dyDescent="0.4">
      <c r="A7" s="19" t="s">
        <v>111</v>
      </c>
      <c r="B7" s="20"/>
      <c r="C7" s="21" t="s">
        <v>2</v>
      </c>
      <c r="D7" s="94"/>
      <c r="E7" s="95"/>
    </row>
    <row r="8" spans="1:5" ht="15.5" thickTop="1" thickBot="1" x14ac:dyDescent="0.4">
      <c r="A8" s="22" t="s">
        <v>138</v>
      </c>
      <c r="B8" s="116"/>
      <c r="C8" s="53"/>
      <c r="D8" s="53"/>
      <c r="E8" s="96"/>
    </row>
    <row r="9" spans="1:5" ht="15.5" thickTop="1" thickBot="1" x14ac:dyDescent="0.4">
      <c r="A9" s="23" t="s">
        <v>3</v>
      </c>
      <c r="B9" s="79"/>
      <c r="C9" s="80"/>
      <c r="D9" s="80"/>
      <c r="E9" s="80"/>
    </row>
    <row r="10" spans="1:5" ht="15.5" thickTop="1" thickBot="1" x14ac:dyDescent="0.4">
      <c r="A10" s="24" t="s">
        <v>5</v>
      </c>
      <c r="B10" s="52"/>
      <c r="C10" s="53"/>
      <c r="D10" s="53"/>
      <c r="E10" s="96"/>
    </row>
    <row r="11" spans="1:5" ht="15.5" thickTop="1" thickBot="1" x14ac:dyDescent="0.4">
      <c r="A11" s="24" t="s">
        <v>114</v>
      </c>
      <c r="B11" s="52"/>
      <c r="C11" s="53"/>
      <c r="D11" s="53"/>
      <c r="E11" s="96"/>
    </row>
    <row r="12" spans="1:5" ht="15.5" thickTop="1" thickBot="1" x14ac:dyDescent="0.4">
      <c r="A12" s="5" t="s">
        <v>139</v>
      </c>
      <c r="B12" s="52"/>
      <c r="C12" s="53"/>
      <c r="D12" s="53"/>
      <c r="E12" s="96"/>
    </row>
    <row r="13" spans="1:5" ht="15.5" thickTop="1" thickBot="1" x14ac:dyDescent="0.4">
      <c r="A13" s="24" t="s">
        <v>128</v>
      </c>
      <c r="B13" s="52"/>
      <c r="C13" s="53"/>
      <c r="D13" s="53"/>
      <c r="E13" s="96"/>
    </row>
    <row r="14" spans="1:5" ht="15.5" thickTop="1" thickBot="1" x14ac:dyDescent="0.4">
      <c r="A14" s="87" t="s">
        <v>113</v>
      </c>
      <c r="B14" s="17" t="s">
        <v>115</v>
      </c>
      <c r="C14" s="56" t="s">
        <v>4</v>
      </c>
      <c r="D14" s="56"/>
      <c r="E14" s="88"/>
    </row>
    <row r="15" spans="1:5" ht="15.5" thickTop="1" thickBot="1" x14ac:dyDescent="0.4">
      <c r="A15" s="87"/>
      <c r="B15" s="16"/>
      <c r="C15" s="57"/>
      <c r="D15" s="57"/>
      <c r="E15" s="89"/>
    </row>
    <row r="16" spans="1:5" ht="15.5" thickTop="1" thickBot="1" x14ac:dyDescent="0.4">
      <c r="A16" s="87"/>
      <c r="B16" s="16"/>
      <c r="C16" s="57"/>
      <c r="D16" s="57"/>
      <c r="E16" s="89"/>
    </row>
    <row r="17" spans="1:8" ht="15.5" thickTop="1" thickBot="1" x14ac:dyDescent="0.4">
      <c r="A17" s="87"/>
      <c r="B17" s="16"/>
      <c r="C17" s="57"/>
      <c r="D17" s="57"/>
      <c r="E17" s="89"/>
    </row>
    <row r="18" spans="1:8" ht="15.5" thickTop="1" thickBot="1" x14ac:dyDescent="0.4">
      <c r="A18" s="87"/>
      <c r="B18" s="16"/>
      <c r="C18" s="57"/>
      <c r="D18" s="57"/>
      <c r="E18" s="89"/>
    </row>
    <row r="19" spans="1:8" ht="15.5" thickTop="1" thickBot="1" x14ac:dyDescent="0.4">
      <c r="A19" s="87"/>
      <c r="B19" s="16"/>
      <c r="C19" s="57"/>
      <c r="D19" s="57"/>
      <c r="E19" s="89"/>
    </row>
    <row r="20" spans="1:8" ht="15.5" thickTop="1" thickBot="1" x14ac:dyDescent="0.4">
      <c r="A20" s="87"/>
      <c r="B20" s="16"/>
      <c r="C20" s="57"/>
      <c r="D20" s="57"/>
      <c r="E20" s="89"/>
    </row>
    <row r="21" spans="1:8" ht="15.5" thickTop="1" thickBot="1" x14ac:dyDescent="0.4">
      <c r="A21" s="87"/>
      <c r="B21" s="16"/>
      <c r="C21" s="57"/>
      <c r="D21" s="57"/>
      <c r="E21" s="89"/>
    </row>
    <row r="22" spans="1:8" ht="15.5" thickTop="1" thickBot="1" x14ac:dyDescent="0.4">
      <c r="A22" s="25" t="s">
        <v>125</v>
      </c>
      <c r="B22" s="52"/>
      <c r="C22" s="53"/>
      <c r="D22" s="53"/>
      <c r="E22" s="96"/>
    </row>
    <row r="23" spans="1:8" ht="15.5" thickTop="1" thickBot="1" x14ac:dyDescent="0.4">
      <c r="A23" s="25" t="s">
        <v>127</v>
      </c>
      <c r="B23" s="52"/>
      <c r="C23" s="53"/>
      <c r="D23" s="53"/>
      <c r="E23" s="96"/>
    </row>
    <row r="24" spans="1:8" ht="15.5" thickTop="1" thickBot="1" x14ac:dyDescent="0.4">
      <c r="A24" s="26" t="s">
        <v>117</v>
      </c>
      <c r="B24" s="52"/>
      <c r="C24" s="53"/>
      <c r="D24" s="53"/>
      <c r="E24" s="96"/>
    </row>
    <row r="25" spans="1:8" ht="15.5" thickTop="1" thickBot="1" x14ac:dyDescent="0.4">
      <c r="A25" s="26" t="s">
        <v>116</v>
      </c>
      <c r="B25" s="52"/>
      <c r="C25" s="53"/>
      <c r="D25" s="53"/>
      <c r="E25" s="96"/>
    </row>
    <row r="26" spans="1:8" ht="15.5" thickTop="1" thickBot="1" x14ac:dyDescent="0.4">
      <c r="A26" s="26" t="s">
        <v>118</v>
      </c>
      <c r="B26" s="52"/>
      <c r="C26" s="53"/>
      <c r="D26" s="53"/>
      <c r="E26" s="96"/>
    </row>
    <row r="27" spans="1:8" ht="15.5" thickTop="1" thickBot="1" x14ac:dyDescent="0.4">
      <c r="A27" s="26" t="s">
        <v>126</v>
      </c>
      <c r="B27" s="52"/>
      <c r="C27" s="53"/>
      <c r="D27" s="53"/>
      <c r="E27" s="96"/>
    </row>
    <row r="28" spans="1:8" ht="15.5" thickTop="1" thickBot="1" x14ac:dyDescent="0.4">
      <c r="A28" s="26" t="s">
        <v>119</v>
      </c>
      <c r="B28" s="55"/>
      <c r="C28" s="55"/>
      <c r="D28" s="55"/>
      <c r="E28" s="97"/>
    </row>
    <row r="29" spans="1:8" ht="15.5" thickTop="1" thickBot="1" x14ac:dyDescent="0.4">
      <c r="A29" s="26" t="s">
        <v>120</v>
      </c>
      <c r="B29" s="55"/>
      <c r="C29" s="55"/>
      <c r="D29" s="55"/>
      <c r="E29" s="97"/>
      <c r="F29" t="s">
        <v>129</v>
      </c>
      <c r="G29" t="s">
        <v>130</v>
      </c>
      <c r="H29" t="s">
        <v>133</v>
      </c>
    </row>
    <row r="30" spans="1:8" ht="16.5" customHeight="1" thickTop="1" thickBot="1" x14ac:dyDescent="0.4">
      <c r="A30" s="27" t="s">
        <v>121</v>
      </c>
      <c r="B30" s="98"/>
      <c r="C30" s="99"/>
      <c r="D30" s="99"/>
      <c r="E30" s="100"/>
      <c r="F30" t="s">
        <v>131</v>
      </c>
      <c r="G30" t="s">
        <v>132</v>
      </c>
      <c r="H30" t="s">
        <v>134</v>
      </c>
    </row>
    <row r="31" spans="1:8" ht="44.5" thickTop="1" thickBot="1" x14ac:dyDescent="0.4">
      <c r="A31" s="28" t="s">
        <v>50</v>
      </c>
      <c r="B31" s="107"/>
      <c r="C31" s="108"/>
      <c r="D31" s="108"/>
      <c r="E31" s="109"/>
    </row>
    <row r="32" spans="1:8" ht="15" thickBot="1" x14ac:dyDescent="0.4">
      <c r="A32" s="9" t="s">
        <v>19</v>
      </c>
      <c r="B32" s="110"/>
      <c r="C32" s="111"/>
      <c r="D32" s="111"/>
      <c r="E32" s="112"/>
    </row>
    <row r="33" spans="1:5" ht="30" thickTop="1" thickBot="1" x14ac:dyDescent="0.4">
      <c r="A33" s="29" t="s">
        <v>46</v>
      </c>
      <c r="B33" s="81"/>
      <c r="C33" s="81"/>
      <c r="D33" s="81"/>
      <c r="E33" s="113"/>
    </row>
    <row r="34" spans="1:5" ht="44.5" thickTop="1" thickBot="1" x14ac:dyDescent="0.4">
      <c r="A34" s="30" t="s">
        <v>122</v>
      </c>
      <c r="B34" s="114"/>
      <c r="C34" s="114"/>
      <c r="D34" s="114"/>
      <c r="E34" s="115"/>
    </row>
    <row r="35" spans="1:5" ht="30" thickTop="1" thickBot="1" x14ac:dyDescent="0.4">
      <c r="A35" s="26" t="s">
        <v>48</v>
      </c>
      <c r="B35" s="101"/>
      <c r="C35" s="102"/>
      <c r="D35" s="102"/>
      <c r="E35" s="103"/>
    </row>
    <row r="36" spans="1:5" ht="30" thickTop="1" thickBot="1" x14ac:dyDescent="0.4">
      <c r="A36" s="31" t="s">
        <v>49</v>
      </c>
      <c r="B36" s="104"/>
      <c r="C36" s="105"/>
      <c r="D36" s="105"/>
      <c r="E36" s="106"/>
    </row>
  </sheetData>
  <mergeCells count="33">
    <mergeCell ref="B22:E22"/>
    <mergeCell ref="B23:E23"/>
    <mergeCell ref="B12:E12"/>
    <mergeCell ref="B13:E13"/>
    <mergeCell ref="B8:E8"/>
    <mergeCell ref="B11:E11"/>
    <mergeCell ref="B35:E35"/>
    <mergeCell ref="B36:E36"/>
    <mergeCell ref="B31:E31"/>
    <mergeCell ref="B32:E32"/>
    <mergeCell ref="B33:E33"/>
    <mergeCell ref="B34:E34"/>
    <mergeCell ref="B24:E24"/>
    <mergeCell ref="B28:E28"/>
    <mergeCell ref="B26:E26"/>
    <mergeCell ref="B30:E30"/>
    <mergeCell ref="B29:E29"/>
    <mergeCell ref="B25:E25"/>
    <mergeCell ref="B27:E27"/>
    <mergeCell ref="A5:E5"/>
    <mergeCell ref="A6:E6"/>
    <mergeCell ref="D7:E7"/>
    <mergeCell ref="B9:E9"/>
    <mergeCell ref="B10:E10"/>
    <mergeCell ref="A14:A21"/>
    <mergeCell ref="C14:E14"/>
    <mergeCell ref="C15:E15"/>
    <mergeCell ref="C16:E16"/>
    <mergeCell ref="C17:E17"/>
    <mergeCell ref="C18:E18"/>
    <mergeCell ref="C19:E19"/>
    <mergeCell ref="C20:E20"/>
    <mergeCell ref="C21:E21"/>
  </mergeCells>
  <dataValidations count="2">
    <dataValidation type="date" allowBlank="1" showInputMessage="1" showErrorMessage="1" sqref="B25:E26 B28:E28">
      <formula1>36161</formula1>
      <formula2>51501</formula2>
    </dataValidation>
    <dataValidation type="list" allowBlank="1" showInputMessage="1" showErrorMessage="1" sqref="B27:E27">
      <formula1>$B$1:$B$2</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Hoja2!$D$2:$D$23</xm:f>
          </x14:formula1>
          <xm:sqref>B10:E10</xm:sqref>
        </x14:dataValidation>
        <x14:dataValidation type="list" allowBlank="1" showInputMessage="1" showErrorMessage="1">
          <x14:formula1>
            <xm:f>Hoja2!$F$2:$F$5</xm:f>
          </x14:formula1>
          <xm:sqref>B28:B29</xm:sqref>
        </x14:dataValidation>
        <x14:dataValidation type="list" allowBlank="1" showInputMessage="1" showErrorMessage="1">
          <x14:formula1>
            <xm:f>Hoja2!$D$2:$D$18</xm:f>
          </x14:formula1>
          <xm:sqref>B10:D10</xm:sqref>
        </x14:dataValidation>
        <x14:dataValidation type="list" allowBlank="1" showInputMessage="1" showErrorMessage="1">
          <x14:formula1>
            <xm:f>Hoja2!$B$2</xm:f>
          </x14:formula1>
          <xm:sqref>B9:E9</xm:sqref>
        </x14:dataValidation>
        <x14:dataValidation type="list" allowBlank="1" showInputMessage="1" showErrorMessage="1">
          <x14:formula1>
            <xm:f>Hoja2!$F$2:$F$4</xm:f>
          </x14:formula1>
          <xm:sqref>B29:E29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L8" sqref="L8"/>
    </sheetView>
  </sheetViews>
  <sheetFormatPr baseColWidth="10" defaultRowHeight="14.5" x14ac:dyDescent="0.35"/>
  <cols>
    <col min="1" max="1" width="19.453125" customWidth="1"/>
  </cols>
  <sheetData>
    <row r="1" spans="1:8" x14ac:dyDescent="0.35">
      <c r="D1" t="s">
        <v>84</v>
      </c>
      <c r="E1" t="s">
        <v>83</v>
      </c>
    </row>
    <row r="2" spans="1:8" x14ac:dyDescent="0.35">
      <c r="A2" s="15" t="s">
        <v>53</v>
      </c>
      <c r="B2" t="s">
        <v>112</v>
      </c>
      <c r="D2" t="s">
        <v>86</v>
      </c>
      <c r="E2" t="s">
        <v>67</v>
      </c>
      <c r="F2" t="s">
        <v>18</v>
      </c>
      <c r="H2" t="s">
        <v>25</v>
      </c>
    </row>
    <row r="3" spans="1:8" x14ac:dyDescent="0.35">
      <c r="A3" s="15" t="s">
        <v>54</v>
      </c>
      <c r="D3" t="s">
        <v>88</v>
      </c>
      <c r="E3" t="s">
        <v>68</v>
      </c>
      <c r="F3" t="s">
        <v>15</v>
      </c>
      <c r="H3" t="s">
        <v>26</v>
      </c>
    </row>
    <row r="4" spans="1:8" x14ac:dyDescent="0.35">
      <c r="A4" s="15" t="s">
        <v>55</v>
      </c>
      <c r="D4" t="s">
        <v>89</v>
      </c>
      <c r="E4" t="s">
        <v>69</v>
      </c>
      <c r="F4" t="s">
        <v>16</v>
      </c>
    </row>
    <row r="5" spans="1:8" x14ac:dyDescent="0.35">
      <c r="A5" s="15" t="s">
        <v>1</v>
      </c>
      <c r="D5" t="s">
        <v>10</v>
      </c>
      <c r="E5" t="s">
        <v>70</v>
      </c>
    </row>
    <row r="6" spans="1:8" x14ac:dyDescent="0.35">
      <c r="A6" s="15" t="s">
        <v>56</v>
      </c>
      <c r="D6" t="s">
        <v>90</v>
      </c>
      <c r="E6" t="s">
        <v>34</v>
      </c>
    </row>
    <row r="7" spans="1:8" x14ac:dyDescent="0.35">
      <c r="A7" s="15" t="s">
        <v>57</v>
      </c>
      <c r="D7" t="s">
        <v>91</v>
      </c>
      <c r="E7" t="s">
        <v>71</v>
      </c>
    </row>
    <row r="8" spans="1:8" x14ac:dyDescent="0.35">
      <c r="A8" s="15" t="s">
        <v>58</v>
      </c>
      <c r="D8" t="s">
        <v>92</v>
      </c>
      <c r="E8" t="s">
        <v>72</v>
      </c>
    </row>
    <row r="9" spans="1:8" x14ac:dyDescent="0.35">
      <c r="A9" s="15" t="s">
        <v>59</v>
      </c>
      <c r="D9" t="s">
        <v>93</v>
      </c>
      <c r="E9" t="s">
        <v>73</v>
      </c>
    </row>
    <row r="10" spans="1:8" x14ac:dyDescent="0.35">
      <c r="A10" s="15" t="s">
        <v>60</v>
      </c>
      <c r="D10" t="s">
        <v>8</v>
      </c>
      <c r="E10" t="s">
        <v>74</v>
      </c>
    </row>
    <row r="11" spans="1:8" x14ac:dyDescent="0.35">
      <c r="A11" s="15" t="s">
        <v>61</v>
      </c>
      <c r="D11" t="s">
        <v>94</v>
      </c>
      <c r="E11" t="s">
        <v>75</v>
      </c>
    </row>
    <row r="12" spans="1:8" x14ac:dyDescent="0.35">
      <c r="A12" s="15" t="s">
        <v>31</v>
      </c>
      <c r="D12" t="s">
        <v>95</v>
      </c>
      <c r="E12" t="s">
        <v>35</v>
      </c>
    </row>
    <row r="13" spans="1:8" x14ac:dyDescent="0.35">
      <c r="A13" s="15" t="s">
        <v>62</v>
      </c>
      <c r="D13" t="s">
        <v>96</v>
      </c>
      <c r="E13" t="s">
        <v>76</v>
      </c>
    </row>
    <row r="14" spans="1:8" x14ac:dyDescent="0.35">
      <c r="A14" s="15" t="s">
        <v>66</v>
      </c>
      <c r="D14" t="s">
        <v>87</v>
      </c>
      <c r="E14" t="s">
        <v>77</v>
      </c>
    </row>
    <row r="15" spans="1:8" x14ac:dyDescent="0.35">
      <c r="A15" s="15" t="s">
        <v>63</v>
      </c>
      <c r="D15" t="s">
        <v>97</v>
      </c>
      <c r="E15" t="s">
        <v>78</v>
      </c>
    </row>
    <row r="16" spans="1:8" x14ac:dyDescent="0.35">
      <c r="A16" s="15" t="s">
        <v>64</v>
      </c>
      <c r="D16" t="s">
        <v>98</v>
      </c>
      <c r="E16" t="s">
        <v>79</v>
      </c>
    </row>
    <row r="17" spans="1:5" x14ac:dyDescent="0.35">
      <c r="A17" s="15" t="s">
        <v>65</v>
      </c>
      <c r="D17" t="s">
        <v>99</v>
      </c>
      <c r="E17" t="s">
        <v>80</v>
      </c>
    </row>
    <row r="18" spans="1:5" x14ac:dyDescent="0.35">
      <c r="A18" s="15"/>
      <c r="D18" t="s">
        <v>100</v>
      </c>
      <c r="E18" t="s">
        <v>81</v>
      </c>
    </row>
    <row r="19" spans="1:5" x14ac:dyDescent="0.35">
      <c r="D19" t="s">
        <v>101</v>
      </c>
      <c r="E19" t="s">
        <v>82</v>
      </c>
    </row>
    <row r="20" spans="1:5" x14ac:dyDescent="0.35">
      <c r="D20" t="s">
        <v>102</v>
      </c>
      <c r="E20" t="s">
        <v>85</v>
      </c>
    </row>
    <row r="21" spans="1:5" x14ac:dyDescent="0.35">
      <c r="D21" t="s">
        <v>103</v>
      </c>
    </row>
    <row r="22" spans="1:5" x14ac:dyDescent="0.35">
      <c r="D22" t="s">
        <v>6</v>
      </c>
    </row>
    <row r="23" spans="1:5" x14ac:dyDescent="0.35">
      <c r="D23" t="s">
        <v>7</v>
      </c>
    </row>
  </sheetData>
  <sortState ref="D2:D22">
    <sortCondition ref="D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Company>AMOS 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Tatiana Diaz Montenegro</dc:creator>
  <cp:lastModifiedBy>asus</cp:lastModifiedBy>
  <dcterms:created xsi:type="dcterms:W3CDTF">2018-10-22T13:53:18Z</dcterms:created>
  <dcterms:modified xsi:type="dcterms:W3CDTF">2024-03-07T00:10:13Z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ies>
</file>