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0" documentId="8_{8029FE41-12F8-46E1-830C-31FBAC3025CE}" xr6:coauthVersionLast="47" xr6:coauthVersionMax="47" xr10:uidLastSave="{00000000-0000-0000-0000-000000000000}"/>
  <bookViews>
    <workbookView xWindow="1429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<sst xmlns="http://schemas.openxmlformats.org/spreadsheetml/2006/main" count="191" uniqueCount="150">
  <si>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</si>
  <si>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</si>
  <si>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</si>
  <si>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</si>
  <si>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</si>
  <si>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</si>
  <si>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</si>
  <si>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</si>
  <si>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</si>
  <si>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</si>
  <si>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</si>
  <si>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</si>
  <si>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</si>
  <si>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</si>
  <si>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</si>
  <si>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</si>
  <si>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</si>
  <si>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</si>
  <si>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</si>
  <si>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</si>
  <si>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</si>
  <si>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</si>
  <si>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</si>
  <si>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</si>
  <si>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</si>
  <si>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</si>
  <si>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</si>
  <si>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</si>
  <si>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</si>
  <si>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</si>
  <si>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</si>
  <si>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</si>
  <si>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</si>
  <si>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</si>
  <si>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</si>
  <si>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</si>
  <si>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</si>
  <si>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</si>
  <si>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</si>
  <si>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</si>
  <si>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</si>
  <si>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</si>
  <si>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</si>
  <si>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</si>
  <si>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</si>
  <si>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</si>
  <si>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</si>
  <si>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</si>
  <si>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</si>
  <si>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</si>
  <si>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</si>
  <si>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</si>
  <si>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</si>
  <si>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</si>
  <si>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</si>
  <si>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</si>
  <si>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</si>
  <si>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</si>
  <si>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</si>
  <si>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</si>
  <si>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</si>
  <si>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</si>
  <si>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</si>
  <si>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</si>
  <si>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</si>
  <si>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</si>
  <si>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</si>
  <si>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</si>
  <si>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</si>
  <si>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</si>
  <si>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</si>
  <si>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</si>
  <si>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</si>
  <si>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</si>
  <si>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</si>
  <si>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</si>
  <si>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</si>
  <si>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</si>
  <si>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</si>
  <si>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</si>
  <si>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</si>
  <si>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</si>
  <si>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</si>
  <si>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</si>
  <si>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</si>
  <si>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</si>
  <si>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</si>
  <si>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</si>
  <si>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</si>
  <si>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</si>
  <si>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</si>
  <si>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</si>
  <si>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</si>
  <si>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</si>
  <si>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</si>
  <si>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</si>
  <si>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</si>
  <si>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</si>
  <si>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</si>
  <si>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</si>
  <si>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</si>
  <si>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</si>
  <si>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</si>
  <si>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</si>
  <si>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</si>
  <si>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</si>
  <si>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</si>
  <si>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</si>
  <si>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</si>
  <si>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</si>
  <si>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</si>
  <si>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</si>
  <si>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</si>
  <si>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</si>
  <si>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</si>
  <si>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</si>
  <si>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</si>
  <si>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</si>
  <si>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</si>
  <si>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</si>
  <si>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</si>
  <si>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</si>
  <si>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</si>
  <si>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</si>
  <si>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</si>
  <si>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</si>
  <si>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</si>
  <si>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</si>
  <si>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</si>
  <si>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</si>
  <si>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</si>
  <si>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</si>
  <si>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</si>
  <si>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</si>
  <si>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</si>
  <si>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</si>
  <si>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</si>
  <si>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</si>
  <si>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</si>
  <si>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</si>
  <si>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</si>
  <si>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</si>
  <si>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</si>
  <si>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</si>
  <si>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1/12/2023 (NOTIFICACIÓN PERSONAL)</t>
  </si>
  <si>
    <t>JAVIER CASTILLO COVALEDA</t>
  </si>
  <si>
    <t>76001310501920230002300</t>
  </si>
  <si>
    <t>19 LABORAL CIRCUITO CALI</t>
  </si>
  <si>
    <t>1/01/1996</t>
  </si>
  <si>
    <t>SEGÚN LOS HECHOS DE LA DEMANDA, EL SEÑOR JAVIER ID CON CC 79.428.233 ESTUVO AFILIADO AL ISS DESDE JULIO DE 1989 HASTA MARZO DE 1995, PRESTÓ  SERVICIO MILITAR EN 1985. LOS ASESORES DE COLFONDOS OMITIERON BRINDARLE INFORMACIÓN COMPLETA, VERAZ, COMPRENSIBLE, OBJETIVA, INFORMADA, COMPARADA Y TRANSPARENTE SOBRE LOS DOS REGIMENES Y LAS CONSECUENCIAS DEL TRASLADO. SE TRASLADÓ DEL RPM AL RAIS A PARTIR DEL 1/01/1996 Y LUEGO SE TRASLADÓ A PORVENIR Y FINALMENTE A SKANDIA HASTA DIC DE 2015. EN EL 2016 SOLICITÓ PENSIÓN ANTICIPADA E INFORMARON QUE TENDRÍA UNA MESADA DE 775000. EL 17/03/2016 SKANDIA INFORMÓ SOBRE APROBACIÓN DE LA PENSIÓN DE VEJEZ. PARA EL 2022 ESTÁ RECIBIENDO POR PARTE DE SKANDIA UNA MEADA DE 1000000 Y EN EL RPM DEBERÍA SER DE 2227587. HAY UNA GRAVE SITUACIÓN ECONOMICA DEL ACTOR Y HAN CAUSADO DAÑOS INMATERIALES. PRESENTÓ RECLAMACIÓN ANTE SKANDIA.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</si>
</sst>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146</v>
      </c>
      <c r="C2" s="42"/>
    </row>
    <row r="3" spans="1:3" x14ac:dyDescent="0.25">
      <c r="A3" s="5" t="s">
        <v>0</v>
      </c>
      <c r="B3" s="43" t="s">
        <v>147</v>
      </c>
      <c r="C3" s="44"/>
    </row>
    <row r="4" spans="1:3" x14ac:dyDescent="0.25">
      <c r="A4" s="5" t="s">
        <v>109</v>
      </c>
      <c r="B4" s="43" t="s">
        <v>137</v>
      </c>
      <c r="C4" s="44"/>
    </row>
    <row r="5" spans="1:3" ht="14.45" customHeight="1" x14ac:dyDescent="0.25">
      <c r="A5" s="5" t="s">
        <v>1</v>
      </c>
      <c r="B5" s="36" t="s">
        <v>145</v>
      </c>
      <c r="C5" s="36"/>
    </row>
    <row r="6" spans="1:3" x14ac:dyDescent="0.25">
      <c r="A6" s="5" t="s">
        <v>110</v>
      </c>
      <c r="B6" s="40" t="s">
        <v>134</v>
      </c>
      <c r="C6" s="40"/>
    </row>
    <row r="7" spans="1:3" x14ac:dyDescent="0.25">
      <c r="A7" s="5" t="s">
        <v>2</v>
      </c>
      <c r="B7" s="40" t="s">
        <v>142</v>
      </c>
      <c r="C7" s="40"/>
    </row>
    <row r="8" spans="1:3" x14ac:dyDescent="0.25">
      <c r="A8" s="5" t="s">
        <v>3</v>
      </c>
      <c r="B8" s="35" t="s">
        <v>148</v>
      </c>
      <c r="C8" s="35"/>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149</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45264</v>
      </c>
      <c r="C27" s="48"/>
    </row>
    <row r="28" spans="1:3" x14ac:dyDescent="0.25">
      <c r="A28" s="5" t="s">
        <v>9</v>
      </c>
      <c r="B28" s="45" t="s">
        <v>144</v>
      </c>
      <c r="C28" s="45"/>
    </row>
    <row r="29" spans="1:3" x14ac:dyDescent="0.25">
      <c r="A29" s="5" t="s">
        <v>10</v>
      </c>
      <c r="B29" s="45">
        <v>45279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76001310501920230002300</v>
      </c>
      <c r="C3" s="40"/>
    </row>
    <row r="4" spans="1:3" x14ac:dyDescent="0.25">
      <c r="A4" s="5" t="s">
        <v>0</v>
      </c>
      <c r="B4" s="40" t="str">
        <f>'GENERALES NOTA 322'!B3:C3</f>
        <v>19 LABORAL CIRCUITO CALI</v>
      </c>
      <c r="C4" s="40"/>
    </row>
    <row r="5" spans="1:3" x14ac:dyDescent="0.25">
      <c r="A5" s="5" t="s">
        <v>109</v>
      </c>
      <c r="B5" s="40" t="str">
        <f>'GENERALES NOTA 322'!B4:C4</f>
        <v>COLFONDOS Y OTRO</v>
      </c>
      <c r="C5" s="40"/>
    </row>
    <row r="6" spans="1:3" x14ac:dyDescent="0.25">
      <c r="A6" s="5" t="s">
        <v>1</v>
      </c>
      <c r="B6" s="40" t="str">
        <f>'GENERALES NOTA 322'!B5:C5</f>
        <v>JAVIER CASTILLO COVALEDA</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tr">
        <f>'[2]AUTOS NOTA 321'!B2:C2</f>
        <v xml:space="preserve">SINIESTRO   LEGIS </v>
      </c>
      <c r="C2" s="86"/>
    </row>
    <row r="3" spans="1:6" x14ac:dyDescent="0.25">
      <c r="A3" s="21" t="s">
        <v>11</v>
      </c>
      <c r="B3" s="87" t="str">
        <f>'GENERALES NOTA 322'!B2:C2</f>
        <v>76001310501920230002300</v>
      </c>
      <c r="C3" s="87"/>
    </row>
    <row r="4" spans="1:6" x14ac:dyDescent="0.25">
      <c r="A4" s="21" t="s">
        <v>0</v>
      </c>
      <c r="B4" s="87" t="str">
        <f>'GENERALES NOTA 322'!B3:C3</f>
        <v>19 LABORAL CIRCUITO CALI</v>
      </c>
      <c r="C4" s="87"/>
    </row>
    <row r="5" spans="1:6" x14ac:dyDescent="0.25">
      <c r="A5" s="21" t="s">
        <v>109</v>
      </c>
      <c r="B5" s="87" t="str">
        <f>'GENERALES NOTA 322'!B4:C4</f>
        <v>COLFONDOS Y OTRO</v>
      </c>
      <c r="C5" s="87"/>
    </row>
    <row r="6" spans="1:6" ht="14.45" customHeight="1" x14ac:dyDescent="0.25">
      <c r="A6" s="21" t="s">
        <v>1</v>
      </c>
      <c r="B6" s="87" t="str">
        <f>'GENERALES NOTA 322'!B5:C5</f>
        <v>JAVIER CASTILLO COVALEDA</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128</v>
      </c>
      <c r="C15" s="86"/>
    </row>
    <row r="16" spans="1:6" ht="15" customHeight="1" x14ac:dyDescent="0.25">
      <c r="A16" s="21" t="s">
        <v>45</v>
      </c>
      <c r="B16" s="83"/>
      <c r="C16" s="84"/>
    </row>
    <row r="17" spans="1:3" ht="28.5" customHeight="1" x14ac:dyDescent="0.25">
      <c r="A17" s="14" t="s">
        <v>52</v>
      </c>
      <c r="B17" s="74">
        <f>((C19+C20+C22+C23)-C26)*C25*C27</f>
        <v>100000000</v>
      </c>
      <c r="C17" s="74"/>
    </row>
    <row r="18" spans="1:3" x14ac:dyDescent="0.25">
      <c r="A18" s="23" t="s">
        <v>53</v>
      </c>
      <c r="B18" s="75" t="s">
        <v>48</v>
      </c>
      <c r="C18" s="76"/>
    </row>
    <row r="19" spans="1:3" x14ac:dyDescent="0.25">
      <c r="A19" s="70"/>
      <c r="B19" s="22" t="s">
        <v>49</v>
      </c>
      <c r="C19" s="19">
        <v>100000000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4">
        <f>IFERROR(B17*(VLOOKUP(B15,Hoja2!$G$1:$H$6,2,0)),16666)</f>
        <v>70000000</v>
      </c>
      <c r="C28" s="74"/>
    </row>
    <row r="29" spans="1:3" ht="30" x14ac:dyDescent="0.25">
      <c r="A29" s="21" t="s">
        <v>54</v>
      </c>
      <c r="B29" s="77"/>
      <c r="C29" s="78"/>
    </row>
    <row r="30" spans="1:3" ht="30" x14ac:dyDescent="0.25">
      <c r="A30" s="21" t="s">
        <v>55</v>
      </c>
      <c r="B30" s="79"/>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76001310501920230002300</v>
      </c>
      <c r="C3" s="40"/>
    </row>
    <row r="4" spans="1:3" x14ac:dyDescent="0.25">
      <c r="A4" s="5" t="s">
        <v>0</v>
      </c>
      <c r="B4" s="40" t="str">
        <f>'GENERALES NOTA 322'!B3:C3</f>
        <v>19 LABORAL CIRCUITO CALI</v>
      </c>
      <c r="C4" s="40"/>
    </row>
    <row r="5" spans="1:3" ht="29.1" customHeight="1" x14ac:dyDescent="0.25">
      <c r="A5" s="5" t="s">
        <v>109</v>
      </c>
      <c r="B5" s="40" t="str">
        <f>'GENERALES NOTA 322'!B4:C4</f>
        <v>COLFONDOS Y OTRO</v>
      </c>
      <c r="C5" s="40"/>
    </row>
    <row r="6" spans="1:3" x14ac:dyDescent="0.25">
      <c r="A6" s="5" t="s">
        <v>1</v>
      </c>
      <c r="B6" s="40" t="str">
        <f>'GENERALES NOTA 322'!B5:C5</f>
        <v>JAVIER CASTILLO COVALEDA</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Jessica Benavides Plaza</cp:lastModifiedBy>
  <dcterms:created xsi:type="dcterms:W3CDTF">2020-12-07T14:41:17Z</dcterms:created>
  <dcterms:modified xsi:type="dcterms:W3CDTF">2023-12-07T21:29:28Z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