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allianzms-my.sharepoint.com/personal/angela_romero_allianz_co/Documents/Archivos de chat de Microsoft Teams/ANGELA/Procesos Judiciales/IBAGUE/NUBIA CONSUELO CORTES GARCIA/"/>
    </mc:Choice>
  </mc:AlternateContent>
  <xr:revisionPtr revIDLastSave="14" documentId="8_{1439500D-BD06-4555-961A-91EDC9AE8186}" xr6:coauthVersionLast="47" xr6:coauthVersionMax="47" xr10:uidLastSave="{F015A2B2-BD0F-4C72-BE29-3D01547E8F43}"/>
  <bookViews>
    <workbookView xWindow="-110" yWindow="-110" windowWidth="19420" windowHeight="10420" activeTab="1"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5" l="1"/>
  <c r="C10" i="11" s="1"/>
  <c r="B17" i="11"/>
  <c r="B28" i="11" s="1"/>
  <c r="C11" i="11"/>
  <c r="B7" i="10"/>
  <c r="B7" i="14"/>
  <c r="B6" i="14"/>
  <c r="B5" i="14"/>
  <c r="B4" i="14"/>
  <c r="B3" i="14"/>
  <c r="B2" i="14"/>
  <c r="B4" i="11"/>
  <c r="B5" i="11"/>
  <c r="B6" i="11"/>
  <c r="B7" i="11"/>
  <c r="B3" i="11"/>
  <c r="B2" i="11"/>
  <c r="B4" i="10"/>
  <c r="B5" i="10"/>
  <c r="B6" i="10"/>
  <c r="B3" i="10"/>
  <c r="B15" i="5" l="1"/>
  <c r="B8" i="11" s="1"/>
</calcChain>
</file>

<file path=xl/sharedStrings.xml><?xml version="1.0" encoding="utf-8"?>
<sst xmlns="http://schemas.openxmlformats.org/spreadsheetml/2006/main" count="199" uniqueCount="156">
  <si>
    <t>SOLICITUD DE ANTECEDENTES -ABOGADO EXTERNO-</t>
  </si>
  <si>
    <t>Radicado(23 digitos)</t>
  </si>
  <si>
    <t>Juzgado</t>
  </si>
  <si>
    <t>Demandado</t>
  </si>
  <si>
    <t xml:space="preserve">Demandante </t>
  </si>
  <si>
    <t>Tipo de vinculacion compañía</t>
  </si>
  <si>
    <t>LLAMADA EN GARANTIA</t>
  </si>
  <si>
    <t>Nombre de lesionado o muerto (s)</t>
  </si>
  <si>
    <t>Fecha de los hechos</t>
  </si>
  <si>
    <t>Fecha de solicitud audiencia prejudicial</t>
  </si>
  <si>
    <t>Fecha de audiencia prejudicial</t>
  </si>
  <si>
    <t>AMPARO A AFECTAR</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</si>
  <si>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</si>
  <si>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Valor de las pretensiones totales de la demanda (en pesos no en SMMLV)</t>
  </si>
  <si>
    <t>Perjuicios reclamados  (en pesos no en SMMLV)</t>
  </si>
  <si>
    <t>Patrimoniales</t>
  </si>
  <si>
    <t>Lucro Cesante</t>
  </si>
  <si>
    <t>Daño Emergente</t>
  </si>
  <si>
    <t>Extrapatrimoniales</t>
  </si>
  <si>
    <t>DAÑOS MATERIALES</t>
  </si>
  <si>
    <t>Asegurado</t>
  </si>
  <si>
    <t>Nit Asegurado</t>
  </si>
  <si>
    <t xml:space="preserve">No. Póliza vinculada (las que se necesite solicitar). </t>
  </si>
  <si>
    <t>Fecha de asignación</t>
  </si>
  <si>
    <t>Fecha de notificación</t>
  </si>
  <si>
    <t xml:space="preserve">Fecha de contestacion </t>
  </si>
  <si>
    <t>REMISION DE ANTECEDENTES - ABOGADO INTERNO-</t>
  </si>
  <si>
    <t>SINIESTRO - APLICATIVO</t>
  </si>
  <si>
    <t>PÓLIZA</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</si>
  <si>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</si>
  <si>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</si>
  <si>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</si>
  <si>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</si>
  <si>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</si>
  <si>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</si>
  <si>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</si>
  <si>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</si>
  <si>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</si>
  <si>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REASEGURO</t>
  </si>
  <si>
    <t>CLASE DE REASEGURO</t>
  </si>
  <si>
    <t>MOTIVO DE LA DEMANDA</t>
  </si>
  <si>
    <t>OFRECIENTO PREVIO?</t>
  </si>
  <si>
    <t>OFRECIENTO VALOR</t>
  </si>
  <si>
    <t xml:space="preserve">INFORME AJUSTADOR </t>
  </si>
  <si>
    <t>EXCEPCIONES PROPUESTAS COMPAÑÍA</t>
  </si>
  <si>
    <t>• La cobertura otorgada por la póliza se circunscribe a los términos de su clausulado.</t>
  </si>
  <si>
    <t xml:space="preserve">• La responsabilidad de la aseguradora se encuentra limitada al valor de la suma asegurada.
</t>
  </si>
  <si>
    <t>• Aplicación de la limitación de responsabilidad por razón del deducible a cargo del asegurado.</t>
  </si>
  <si>
    <t>• Exclusiones  de confomidad a la Póliza, especifique cual:</t>
  </si>
  <si>
    <t>Otras</t>
  </si>
  <si>
    <t>OBJECION -Marque con una (x)</t>
  </si>
  <si>
    <t xml:space="preserve">Agravación del estado del riesgo </t>
  </si>
  <si>
    <t>Cobertura agotada</t>
  </si>
  <si>
    <t>Exclusión de la póliza</t>
  </si>
  <si>
    <t xml:space="preserve">Falta de interés asegurable </t>
  </si>
  <si>
    <t xml:space="preserve">Mora en la prima </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</si>
  <si>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</si>
  <si>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</si>
  <si>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</si>
  <si>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</si>
  <si>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</si>
  <si>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</si>
  <si>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</si>
  <si>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</si>
  <si>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</si>
  <si>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</si>
  <si>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</si>
  <si>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INFORME INICIAL-ABOGADO EXTERNO-</t>
  </si>
  <si>
    <t>Daño moral</t>
  </si>
  <si>
    <t>Daño a la salud</t>
  </si>
  <si>
    <t>PROBABLE</t>
  </si>
  <si>
    <t>Clasificación Contingencia</t>
  </si>
  <si>
    <t>PROBABLE GENERALES</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</si>
  <si>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</si>
  <si>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</si>
  <si>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</si>
  <si>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Daño a la Salud que podría interpretarse como daño a la vida de relación</t>
  </si>
  <si>
    <t>OTROS</t>
  </si>
  <si>
    <t>COASEGURO RETENCION ALLIANZ (%)</t>
  </si>
  <si>
    <t>CONCURRENCIA</t>
  </si>
  <si>
    <t>Reserva propuesta</t>
  </si>
  <si>
    <t>Observaciones sobre el valor de la contingencia: (Se debe explicar como se aterrizaron las pretensiones.)</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</si>
  <si>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</si>
  <si>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</si>
  <si>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</si>
  <si>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</si>
  <si>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</si>
  <si>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</si>
  <si>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</si>
  <si>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</si>
  <si>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</si>
  <si>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</si>
  <si>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</si>
  <si>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</si>
  <si>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</si>
  <si>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SI </t>
  </si>
  <si>
    <t>NO</t>
  </si>
  <si>
    <t>SI</t>
  </si>
  <si>
    <t xml:space="preserve">Situcion Laboral </t>
  </si>
  <si>
    <t>Acompañante motorista</t>
  </si>
  <si>
    <t>OCURRENCIA</t>
  </si>
  <si>
    <t>CEDIDO</t>
  </si>
  <si>
    <t>FACULTATIVO</t>
  </si>
  <si>
    <t xml:space="preserve">Objetado por la Compañía </t>
  </si>
  <si>
    <t>REMOTO</t>
  </si>
  <si>
    <t>EVENTUAL GENERALES</t>
  </si>
  <si>
    <t xml:space="preserve">Ocupado-trabajador cuenta ajena </t>
  </si>
  <si>
    <t xml:space="preserve">Ciclista </t>
  </si>
  <si>
    <t>DEMANDA DIRECTA</t>
  </si>
  <si>
    <t>CLAIMS MADE</t>
  </si>
  <si>
    <t>ACEPTADO</t>
  </si>
  <si>
    <t>AUTOMATICO</t>
  </si>
  <si>
    <t>Pretensiones elevadas- reclamación Compañía</t>
  </si>
  <si>
    <t>EVENTUAL</t>
  </si>
  <si>
    <t>PROBABLE RC MEDICA</t>
  </si>
  <si>
    <t>Ocupado - Autonomo</t>
  </si>
  <si>
    <t>Cliclista vehículo</t>
  </si>
  <si>
    <t>SUNSET</t>
  </si>
  <si>
    <t>PROPIO</t>
  </si>
  <si>
    <t>Ofrecimiento muy bajo-reclamación Compañía</t>
  </si>
  <si>
    <t>EVENTUAL RC MEDICA</t>
  </si>
  <si>
    <t xml:space="preserve">Tareas del hogar </t>
  </si>
  <si>
    <t xml:space="preserve">Motociclista </t>
  </si>
  <si>
    <t>DESCUBREMIENTO</t>
  </si>
  <si>
    <t xml:space="preserve">Nuevos reclamantes </t>
  </si>
  <si>
    <t>PROBABLE AVIACION,SALUD,VIDA</t>
  </si>
  <si>
    <t>Pendiente acceder al mercado laboral -pedir a nino</t>
  </si>
  <si>
    <t>Ocupante vehículo</t>
  </si>
  <si>
    <t>Respuesta extemporanea</t>
  </si>
  <si>
    <t>EVENTUAL AVIACION,SALUD,VIDA</t>
  </si>
  <si>
    <t>Pasajero servicio publico</t>
  </si>
  <si>
    <t xml:space="preserve">Sin reclamación previa </t>
  </si>
  <si>
    <t xml:space="preserve">Vida/RC medica- aviso de siniestro sin tramite </t>
  </si>
  <si>
    <t>73001310300320240000700</t>
  </si>
  <si>
    <t>JUZGADO TERCERO CIVIL DEL CIRCUITO DE IBAGUÉ</t>
  </si>
  <si>
    <t>06 DE DICIEMBRE DE 2023</t>
  </si>
  <si>
    <t>05 DE FEBRERO DE 2024</t>
  </si>
  <si>
    <t>06 DE MARZO DE 2024</t>
  </si>
  <si>
    <t>NUBIA CONSUELO CORTES GARCIA EN NOMBRE DE SEGUNDO LEONIDAS RODRÍGUEZ</t>
  </si>
  <si>
    <t>022637655 / 0</t>
  </si>
  <si>
    <t>RODRIGUEZ GIRALDO SEGUNDO LEONIDAS</t>
  </si>
  <si>
    <t>ALLIANZ SEGUROS DE VIDA SA</t>
  </si>
  <si>
    <t>Daño Moral</t>
  </si>
  <si>
    <t>Valor asegurado</t>
  </si>
  <si>
    <t>SEGUNDO LEONIDAS RODRIGUEZ GIRALDO</t>
  </si>
  <si>
    <t>07 DE NOVIEMBRE DE 2023</t>
  </si>
  <si>
    <t>22 DE NOVIEMBRE DE 2024</t>
  </si>
  <si>
    <t>INCAPACIDAD, INUTILIZACIÓN O DESMEMBRACIÓN POR ENFERMEDAD O ACCIDENTE Y RENTA DIARIA POR HOSPITALIZACIÓN</t>
  </si>
  <si>
    <t>El señor Leonidas Rodriguez adquirió una póliza de vida- Actuall, cuya vigencia inició el día 11 de marzo de 2020 y se ha venido renovando. Posteriormente, el señor Rodríguez empezó a tener dificultades de salud, por lo que el Instituto del Sistema Nervioso de Risaralsa SAS le diagnosticó Esquizofrenia Paranoide y Psoriasis Vulgar, adicionalmente, para restabelcer su salud estuvo hospitalizado 40 días en dicho instituto. Con ocasión a lo anterior, el día 29 de abril de 2022 el señor Rodriguez fue calificado con una Pérdida de Capacidad Laboral del 53,10% y cuya fecha de estructuración corresponde al día 26 de noviembre de 2021 y asimismo fue adjudicada su Cónyuge, la señora Nubia Cortés, como apoyo judicial definitivo.
El día 12 de marzo de 2022 se radicó reclamación a fin de que se afectara el amparo de Incapacidad,  inutilizacion o desmembracion por enfermedad o accidente. Sin embargo dicha reclamación fue objetada por la Compañía en virtud de que el asegurado no declaró sinceramente su información financiera, así como tampoco es coherente la información de la historia clínica y la versión otorgada en la entrevista.
El día 03 de noviembre de 2023 se radicó reclamación a fin de que se afectara el amparo de renta diaria por hospitalización. Sin embargo la Compañía objetó en virtud de que se encuentra configurado el fenómeno prescriptivo.</t>
  </si>
  <si>
    <t>26 DE NOVIEMBRE DE 2021 (Fecha de estructuración)</t>
  </si>
  <si>
    <t>Incapacidad total y permanente</t>
  </si>
  <si>
    <t>11/03/2020-11/03/2022</t>
  </si>
  <si>
    <t>• al contrastar la información por usted proporcionada en la declaración de renta, se 
evidencia que sus ingresos ascendían a 83.400.000, su patrimonio a 483.700.000 y sus deudas a 
114.284.0000</t>
  </si>
  <si>
    <t>•  teniendo 
en cuenta que los soportes que sustentan la reclamación presentan inconsistencias, con base en lo 
señalado en los artículos 10771 y 10782 del Código de Comercio</t>
  </si>
  <si>
    <t xml:space="preserve">• Disminución de la suma asegurada por pago de indemnizaciones con cargo a la PÓLIZA22637655
</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</si>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</sst>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9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164"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164"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164"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164"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164"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0" fontId="0" fillId="0" borderId="1" xfId="0" applyBorder="1" applyAlignment="1">
      <alignment horizontal="justify" vertical="top" wrapText="1"/>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0" fontId="0" fillId="0" borderId="1" xfId="0" applyBorder="1" applyAlignment="1">
      <alignment horizontal="justify" vertical="top"/>
    </xf>
    <xf numFmtId="49" fontId="0" fillId="0" borderId="2" xfId="0" quotePrefix="1"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14" fontId="0" fillId="0" borderId="1" xfId="0" applyNumberFormat="1" applyBorder="1" applyAlignment="1">
      <alignment horizontal="justify" vertical="top"/>
    </xf>
    <xf numFmtId="0" fontId="2" fillId="0" borderId="1" xfId="0" applyFont="1"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164" fontId="0" fillId="5" borderId="2" xfId="1" applyFont="1" applyFill="1" applyBorder="1" applyAlignment="1">
      <alignment horizontal="justify" vertical="top"/>
    </xf>
    <xf numFmtId="164"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0" fillId="0" borderId="11" xfId="0"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4" fillId="6" borderId="4" xfId="0" applyFont="1" applyFill="1" applyBorder="1" applyAlignment="1">
      <alignment horizontal="justify"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xf>
    <xf numFmtId="0" fontId="4" fillId="2" borderId="4" xfId="0" applyFont="1" applyFill="1" applyBorder="1" applyAlignment="1">
      <alignment horizontal="center" vertical="top"/>
    </xf>
    <xf numFmtId="0" fontId="0" fillId="0" borderId="1" xfId="0" applyBorder="1" applyAlignment="1">
      <alignment horizontal="center" vertical="top"/>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164" fontId="0" fillId="5" borderId="0" xfId="1" applyFont="1" applyFill="1" applyBorder="1" applyAlignment="1">
      <alignment horizontal="center" vertical="top"/>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164" fontId="0" fillId="5" borderId="2" xfId="1" applyFont="1" applyFill="1" applyBorder="1" applyAlignment="1" applyProtection="1">
      <alignment horizontal="justify" vertical="top"/>
      <protection locked="0"/>
    </xf>
    <xf numFmtId="164"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164" fontId="0" fillId="5" borderId="1" xfId="1" applyFont="1" applyFill="1" applyBorder="1" applyAlignment="1">
      <alignment horizontal="justify" vertical="top"/>
    </xf>
    <xf numFmtId="0" fontId="0" fillId="0" borderId="1" xfId="0" applyBorder="1" applyAlignment="1">
      <alignment horizontal="center" vertical="top"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a2-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ha2-my.sharepoint.com/Users/brendadiaz/Downloads/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C29"/>
  <sheetViews>
    <sheetView zoomScaleNormal="100" workbookViewId="0">
      <selection sqref="A1:C1"/>
    </sheetView>
  </sheetViews>
  <sheetFormatPr baseColWidth="10" defaultColWidth="0" defaultRowHeight="14.5" x14ac:dyDescent="0.35"/>
  <cols>
    <col min="1" max="1" width="46.1796875" style="7" bestFit="1" customWidth="1"/>
    <col min="2" max="2" width="63.81640625" style="7" customWidth="1"/>
    <col min="3" max="3" width="37.453125" style="7" customWidth="1"/>
    <col min="4" max="4" width="11.453125" style="2" hidden="1" customWidth="1"/>
    <col min="5" max="16384" width="11.453125" style="2" hidden="1"/>
  </cols>
  <sheetData>
    <row r="1" spans="1:3" ht="18.5" x14ac:dyDescent="0.35">
      <c r="A1" s="38" t="s">
        <v>0</v>
      </c>
      <c r="B1" s="38"/>
      <c r="C1" s="38"/>
    </row>
    <row r="2" spans="1:3" x14ac:dyDescent="0.35">
      <c r="A2" s="5" t="s">
        <v>1</v>
      </c>
      <c r="B2" s="40" t="s">
        <v>133</v>
      </c>
      <c r="C2" s="41"/>
    </row>
    <row r="3" spans="1:3" x14ac:dyDescent="0.35">
      <c r="A3" s="5" t="s">
        <v>2</v>
      </c>
      <c r="B3" s="42" t="s">
        <v>134</v>
      </c>
      <c r="C3" s="43"/>
    </row>
    <row r="4" spans="1:3" x14ac:dyDescent="0.35">
      <c r="A4" s="5" t="s">
        <v>3</v>
      </c>
      <c r="B4" s="42" t="s">
        <v>141</v>
      </c>
      <c r="C4" s="43"/>
    </row>
    <row r="5" spans="1:3" ht="14.5" customHeight="1" x14ac:dyDescent="0.35">
      <c r="A5" s="5" t="s">
        <v>4</v>
      </c>
      <c r="B5" s="35" t="s">
        <v>138</v>
      </c>
      <c r="C5" s="39"/>
    </row>
    <row r="6" spans="1:3" x14ac:dyDescent="0.35">
      <c r="A6" s="5" t="s">
        <v>5</v>
      </c>
      <c r="B6" s="39" t="s">
        <v>108</v>
      </c>
      <c r="C6" s="39"/>
    </row>
    <row r="7" spans="1:3" x14ac:dyDescent="0.35">
      <c r="A7" s="5" t="s">
        <v>7</v>
      </c>
      <c r="B7" s="7" t="s">
        <v>144</v>
      </c>
    </row>
    <row r="8" spans="1:3" x14ac:dyDescent="0.35">
      <c r="A8" s="5" t="s">
        <v>8</v>
      </c>
      <c r="B8" s="35" t="s">
        <v>149</v>
      </c>
      <c r="C8" s="35"/>
    </row>
    <row r="9" spans="1:3" x14ac:dyDescent="0.35">
      <c r="A9" s="5" t="s">
        <v>9</v>
      </c>
      <c r="B9" s="35" t="s">
        <v>145</v>
      </c>
      <c r="C9" s="35"/>
    </row>
    <row r="10" spans="1:3" x14ac:dyDescent="0.35">
      <c r="A10" s="5" t="s">
        <v>10</v>
      </c>
      <c r="B10" s="35" t="s">
        <v>146</v>
      </c>
      <c r="C10" s="35"/>
    </row>
    <row r="11" spans="1:3" ht="23.25" customHeight="1" x14ac:dyDescent="0.35">
      <c r="A11" s="5" t="s">
        <v>11</v>
      </c>
      <c r="B11" s="36" t="s">
        <v>147</v>
      </c>
      <c r="C11" s="37"/>
    </row>
    <row r="12" spans="1:3" x14ac:dyDescent="0.35">
      <c r="A12" s="45" t="s">
        <v>12</v>
      </c>
      <c r="B12" s="35" t="s">
        <v>148</v>
      </c>
      <c r="C12" s="39"/>
    </row>
    <row r="13" spans="1:3" ht="30" customHeight="1" x14ac:dyDescent="0.35">
      <c r="A13" s="45"/>
      <c r="B13" s="39"/>
      <c r="C13" s="39"/>
    </row>
    <row r="14" spans="1:3" ht="163" customHeight="1" x14ac:dyDescent="0.35">
      <c r="A14" s="45"/>
      <c r="B14" s="39"/>
      <c r="C14" s="39"/>
    </row>
    <row r="15" spans="1:3" ht="29" x14ac:dyDescent="0.35">
      <c r="A15" s="5" t="s">
        <v>13</v>
      </c>
      <c r="B15" s="48">
        <f>SUM(C17,C18,C20,C21,C23)</f>
        <v>572239000</v>
      </c>
      <c r="C15" s="49"/>
    </row>
    <row r="16" spans="1:3" ht="33.75" customHeight="1" x14ac:dyDescent="0.35">
      <c r="A16" s="50" t="s">
        <v>14</v>
      </c>
      <c r="B16" s="51" t="s">
        <v>15</v>
      </c>
      <c r="C16" s="51"/>
    </row>
    <row r="17" spans="1:3" ht="33.75" customHeight="1" x14ac:dyDescent="0.35">
      <c r="A17" s="50"/>
      <c r="B17" s="11" t="s">
        <v>143</v>
      </c>
      <c r="C17" s="6">
        <f>530450000+18389000</f>
        <v>548839000</v>
      </c>
    </row>
    <row r="18" spans="1:3" ht="33.75" customHeight="1" x14ac:dyDescent="0.35">
      <c r="A18" s="50"/>
      <c r="B18" s="11" t="s">
        <v>17</v>
      </c>
      <c r="C18" s="6">
        <v>10400000</v>
      </c>
    </row>
    <row r="19" spans="1:3" x14ac:dyDescent="0.35">
      <c r="A19" s="50"/>
      <c r="B19" s="52" t="s">
        <v>18</v>
      </c>
      <c r="C19" s="53"/>
    </row>
    <row r="20" spans="1:3" x14ac:dyDescent="0.35">
      <c r="A20" s="50"/>
      <c r="B20" s="11" t="s">
        <v>142</v>
      </c>
      <c r="C20" s="6">
        <v>13000000</v>
      </c>
    </row>
    <row r="21" spans="1:3" x14ac:dyDescent="0.35">
      <c r="A21" s="50"/>
      <c r="B21" s="11"/>
      <c r="C21" s="6"/>
    </row>
    <row r="22" spans="1:3" x14ac:dyDescent="0.35">
      <c r="A22" s="50"/>
      <c r="B22" s="52" t="s">
        <v>19</v>
      </c>
      <c r="C22" s="53"/>
    </row>
    <row r="23" spans="1:3" x14ac:dyDescent="0.35">
      <c r="A23" s="50"/>
      <c r="B23" s="11"/>
      <c r="C23" s="16"/>
    </row>
    <row r="24" spans="1:3" x14ac:dyDescent="0.35">
      <c r="A24" s="5" t="s">
        <v>20</v>
      </c>
      <c r="B24" s="39" t="s">
        <v>140</v>
      </c>
      <c r="C24" s="39"/>
    </row>
    <row r="25" spans="1:3" x14ac:dyDescent="0.35">
      <c r="A25" s="5" t="s">
        <v>21</v>
      </c>
      <c r="B25" s="39">
        <v>93383289</v>
      </c>
      <c r="C25" s="39"/>
    </row>
    <row r="26" spans="1:3" x14ac:dyDescent="0.35">
      <c r="A26" s="5" t="s">
        <v>22</v>
      </c>
      <c r="B26" s="39" t="s">
        <v>139</v>
      </c>
      <c r="C26" s="39"/>
    </row>
    <row r="27" spans="1:3" x14ac:dyDescent="0.35">
      <c r="A27" s="5" t="s">
        <v>23</v>
      </c>
      <c r="B27" s="46" t="s">
        <v>135</v>
      </c>
      <c r="C27" s="47"/>
    </row>
    <row r="28" spans="1:3" x14ac:dyDescent="0.35">
      <c r="A28" s="5" t="s">
        <v>24</v>
      </c>
      <c r="B28" s="44" t="s">
        <v>136</v>
      </c>
      <c r="C28" s="44"/>
    </row>
    <row r="29" spans="1:3" x14ac:dyDescent="0.35">
      <c r="A29" s="5" t="s">
        <v>25</v>
      </c>
      <c r="B29" s="39" t="s">
        <v>137</v>
      </c>
      <c r="C29" s="39"/>
    </row>
  </sheetData>
  <mergeCells count="23">
    <mergeCell ref="B28:C28"/>
    <mergeCell ref="B29:C29"/>
    <mergeCell ref="A12:A14"/>
    <mergeCell ref="B12:C14"/>
    <mergeCell ref="B24:C24"/>
    <mergeCell ref="B25:C25"/>
    <mergeCell ref="B26:C26"/>
    <mergeCell ref="B27:C27"/>
    <mergeCell ref="B15:C15"/>
    <mergeCell ref="A16:A23"/>
    <mergeCell ref="B16:C16"/>
    <mergeCell ref="B19:C19"/>
    <mergeCell ref="B22:C22"/>
    <mergeCell ref="B8:C8"/>
    <mergeCell ref="B9:C9"/>
    <mergeCell ref="B10:C10"/>
    <mergeCell ref="B11:C11"/>
    <mergeCell ref="A1:C1"/>
    <mergeCell ref="B5:C5"/>
    <mergeCell ref="B2:C2"/>
    <mergeCell ref="B3:C3"/>
    <mergeCell ref="B4:C4"/>
    <mergeCell ref="B6:C6"/>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3"/>
  <sheetViews>
    <sheetView tabSelected="1" topLeftCell="A30" zoomScale="80" zoomScaleNormal="80" workbookViewId="0">
      <selection activeCell="C52" sqref="C52"/>
    </sheetView>
  </sheetViews>
  <sheetFormatPr baseColWidth="10" defaultColWidth="0" defaultRowHeight="14.5" x14ac:dyDescent="0.35"/>
  <cols>
    <col min="1" max="1" width="44.453125" customWidth="1"/>
    <col min="2" max="2" width="25.81640625" customWidth="1"/>
    <col min="3" max="3" width="100.7265625" customWidth="1"/>
    <col min="4" max="16384" width="11.453125" hidden="1"/>
  </cols>
  <sheetData>
    <row r="1" spans="1:3" ht="18.5" x14ac:dyDescent="0.35">
      <c r="A1" s="54" t="s">
        <v>26</v>
      </c>
      <c r="B1" s="54"/>
      <c r="C1" s="54"/>
    </row>
    <row r="2" spans="1:3" x14ac:dyDescent="0.35">
      <c r="A2" s="13" t="s">
        <v>27</v>
      </c>
      <c r="B2" s="55">
        <v>112251554</v>
      </c>
      <c r="C2" s="56"/>
    </row>
    <row r="3" spans="1:3" x14ac:dyDescent="0.35">
      <c r="A3" s="5" t="s">
        <v>1</v>
      </c>
      <c r="B3" s="39" t="str">
        <f>'GENERALES NOTA 322'!B2:C2</f>
        <v>73001310300320240000700</v>
      </c>
      <c r="C3" s="39"/>
    </row>
    <row r="4" spans="1:3" x14ac:dyDescent="0.35">
      <c r="A4" s="5" t="s">
        <v>2</v>
      </c>
      <c r="B4" s="39" t="str">
        <f>'GENERALES NOTA 322'!B3:C3</f>
        <v>JUZGADO TERCERO CIVIL DEL CIRCUITO DE IBAGUÉ</v>
      </c>
      <c r="C4" s="39"/>
    </row>
    <row r="5" spans="1:3" x14ac:dyDescent="0.35">
      <c r="A5" s="5" t="s">
        <v>3</v>
      </c>
      <c r="B5" s="39" t="str">
        <f>'GENERALES NOTA 322'!B4:C4</f>
        <v>ALLIANZ SEGUROS DE VIDA SA</v>
      </c>
      <c r="C5" s="39"/>
    </row>
    <row r="6" spans="1:3" x14ac:dyDescent="0.35">
      <c r="A6" s="5" t="s">
        <v>4</v>
      </c>
      <c r="B6" s="39" t="e">
        <f>_xlfn.SINGLE('GENERALES NOTA 322'!#REF!)</f>
        <v>#REF!</v>
      </c>
      <c r="C6" s="39"/>
    </row>
    <row r="7" spans="1:3" x14ac:dyDescent="0.35">
      <c r="A7" s="5" t="s">
        <v>5</v>
      </c>
      <c r="B7" s="39" t="str">
        <f>'GENERALES NOTA 322'!B6:C6</f>
        <v>DEMANDA DIRECTA</v>
      </c>
      <c r="C7" s="39"/>
    </row>
    <row r="8" spans="1:3" x14ac:dyDescent="0.35">
      <c r="A8" s="13" t="s">
        <v>28</v>
      </c>
      <c r="B8" s="39">
        <v>22637655</v>
      </c>
      <c r="C8" s="39"/>
    </row>
    <row r="9" spans="1:3" x14ac:dyDescent="0.35">
      <c r="A9" s="13" t="s">
        <v>11</v>
      </c>
      <c r="B9" s="39" t="s">
        <v>150</v>
      </c>
      <c r="C9" s="39"/>
    </row>
    <row r="10" spans="1:3" x14ac:dyDescent="0.35">
      <c r="A10" s="13" t="s">
        <v>29</v>
      </c>
      <c r="B10" s="55">
        <v>530450000</v>
      </c>
      <c r="C10" s="57"/>
    </row>
    <row r="11" spans="1:3" x14ac:dyDescent="0.35">
      <c r="A11" s="13" t="s">
        <v>30</v>
      </c>
      <c r="B11" s="55"/>
      <c r="C11" s="56"/>
    </row>
    <row r="12" spans="1:3" x14ac:dyDescent="0.35">
      <c r="A12" s="13" t="s">
        <v>31</v>
      </c>
      <c r="B12" s="42" t="s">
        <v>100</v>
      </c>
      <c r="C12" s="43"/>
    </row>
    <row r="13" spans="1:3" x14ac:dyDescent="0.35">
      <c r="A13" s="13" t="s">
        <v>32</v>
      </c>
      <c r="B13" s="39" t="s">
        <v>151</v>
      </c>
      <c r="C13" s="39"/>
    </row>
    <row r="14" spans="1:3" x14ac:dyDescent="0.35">
      <c r="A14" s="13" t="s">
        <v>33</v>
      </c>
      <c r="B14" s="39" t="s">
        <v>97</v>
      </c>
      <c r="C14" s="39"/>
    </row>
    <row r="15" spans="1:3" x14ac:dyDescent="0.35">
      <c r="A15" s="13" t="s">
        <v>34</v>
      </c>
      <c r="B15" s="39" t="s">
        <v>97</v>
      </c>
      <c r="C15" s="39"/>
    </row>
    <row r="16" spans="1:3" x14ac:dyDescent="0.35">
      <c r="A16" s="58" t="s">
        <v>35</v>
      </c>
      <c r="B16" s="39"/>
      <c r="C16" s="39"/>
    </row>
    <row r="17" spans="1:3" x14ac:dyDescent="0.35">
      <c r="A17" s="59"/>
      <c r="B17" s="9" t="s">
        <v>36</v>
      </c>
      <c r="C17" s="10" t="s">
        <v>37</v>
      </c>
    </row>
    <row r="18" spans="1:3" x14ac:dyDescent="0.35">
      <c r="A18" s="59"/>
      <c r="B18" s="11"/>
      <c r="C18" s="11"/>
    </row>
    <row r="19" spans="1:3" x14ac:dyDescent="0.35">
      <c r="A19" s="59"/>
      <c r="B19" s="11"/>
      <c r="C19" s="11"/>
    </row>
    <row r="20" spans="1:3" x14ac:dyDescent="0.35">
      <c r="A20" s="59"/>
      <c r="B20" s="11"/>
      <c r="C20" s="11"/>
    </row>
    <row r="21" spans="1:3" x14ac:dyDescent="0.35">
      <c r="A21" s="13" t="s">
        <v>38</v>
      </c>
      <c r="B21" s="39"/>
      <c r="C21" s="39"/>
    </row>
    <row r="22" spans="1:3" x14ac:dyDescent="0.35">
      <c r="A22" s="13" t="s">
        <v>39</v>
      </c>
      <c r="B22" s="42"/>
      <c r="C22" s="43"/>
    </row>
    <row r="23" spans="1:3" x14ac:dyDescent="0.35">
      <c r="A23" s="13" t="s">
        <v>40</v>
      </c>
      <c r="B23" s="39" t="s">
        <v>112</v>
      </c>
      <c r="C23" s="39"/>
    </row>
    <row r="24" spans="1:3" x14ac:dyDescent="0.35">
      <c r="A24" s="13" t="s">
        <v>41</v>
      </c>
      <c r="B24" s="39"/>
      <c r="C24" s="39"/>
    </row>
    <row r="25" spans="1:3" x14ac:dyDescent="0.35">
      <c r="A25" s="13" t="s">
        <v>42</v>
      </c>
      <c r="B25" s="39"/>
      <c r="C25" s="39"/>
    </row>
    <row r="26" spans="1:3" x14ac:dyDescent="0.35">
      <c r="A26" s="12" t="s">
        <v>43</v>
      </c>
      <c r="B26" s="39" t="s">
        <v>96</v>
      </c>
      <c r="C26" s="39"/>
    </row>
    <row r="27" spans="1:3" x14ac:dyDescent="0.35">
      <c r="A27" s="60" t="s">
        <v>44</v>
      </c>
      <c r="B27" s="60"/>
      <c r="C27" s="60"/>
    </row>
    <row r="28" spans="1:3" ht="14.5" customHeight="1" x14ac:dyDescent="0.35">
      <c r="A28" s="61" t="s">
        <v>45</v>
      </c>
      <c r="B28" s="62"/>
      <c r="C28" s="31"/>
    </row>
    <row r="29" spans="1:3" ht="14.5" customHeight="1" x14ac:dyDescent="0.35">
      <c r="A29" s="63" t="s">
        <v>46</v>
      </c>
      <c r="B29" s="64"/>
      <c r="C29" s="31"/>
    </row>
    <row r="30" spans="1:3" ht="14.5" customHeight="1" x14ac:dyDescent="0.35">
      <c r="A30" s="63" t="s">
        <v>154</v>
      </c>
      <c r="B30" s="64"/>
      <c r="C30" s="32"/>
    </row>
    <row r="31" spans="1:3" ht="14.5" customHeight="1" x14ac:dyDescent="0.35">
      <c r="A31" s="63" t="s">
        <v>152</v>
      </c>
      <c r="B31" s="64"/>
      <c r="C31" s="31"/>
    </row>
    <row r="32" spans="1:3" x14ac:dyDescent="0.35">
      <c r="A32" s="63" t="s">
        <v>153</v>
      </c>
      <c r="B32" s="64"/>
      <c r="C32" s="31"/>
    </row>
    <row r="33" spans="1:3" ht="14.5" customHeight="1" x14ac:dyDescent="0.35">
      <c r="A33" s="63" t="s">
        <v>47</v>
      </c>
      <c r="B33" s="64"/>
      <c r="C33" s="31"/>
    </row>
    <row r="34" spans="1:3" ht="14.5" customHeight="1" x14ac:dyDescent="0.35">
      <c r="A34" s="63" t="s">
        <v>48</v>
      </c>
      <c r="B34" s="64"/>
      <c r="C34" s="33"/>
    </row>
    <row r="35" spans="1:3" x14ac:dyDescent="0.35">
      <c r="A35" s="61" t="s">
        <v>49</v>
      </c>
      <c r="B35" s="62"/>
      <c r="C35" s="34"/>
    </row>
    <row r="36" spans="1:3" x14ac:dyDescent="0.35">
      <c r="A36" s="66" t="s">
        <v>50</v>
      </c>
      <c r="B36" s="66"/>
      <c r="C36" s="66"/>
    </row>
    <row r="37" spans="1:3" x14ac:dyDescent="0.35">
      <c r="A37" s="65" t="s">
        <v>51</v>
      </c>
      <c r="B37" s="65"/>
      <c r="C37" s="11"/>
    </row>
    <row r="38" spans="1:3" x14ac:dyDescent="0.35">
      <c r="A38" s="65" t="s">
        <v>52</v>
      </c>
      <c r="B38" s="65"/>
      <c r="C38" s="11"/>
    </row>
    <row r="39" spans="1:3" x14ac:dyDescent="0.35">
      <c r="A39" s="65" t="s">
        <v>53</v>
      </c>
      <c r="B39" s="65"/>
      <c r="C39" s="11"/>
    </row>
    <row r="40" spans="1:3" x14ac:dyDescent="0.35">
      <c r="A40" s="65" t="s">
        <v>54</v>
      </c>
      <c r="B40" s="65"/>
      <c r="C40" s="11"/>
    </row>
    <row r="41" spans="1:3" x14ac:dyDescent="0.35">
      <c r="A41" s="65" t="s">
        <v>55</v>
      </c>
      <c r="B41" s="65"/>
      <c r="C41" s="11"/>
    </row>
    <row r="42" spans="1:3" x14ac:dyDescent="0.35">
      <c r="A42" s="65" t="s">
        <v>56</v>
      </c>
      <c r="B42" s="65"/>
      <c r="C42" s="11"/>
    </row>
    <row r="43" spans="1:3" x14ac:dyDescent="0.35">
      <c r="A43" s="65" t="s">
        <v>57</v>
      </c>
      <c r="B43" s="65"/>
      <c r="C43" s="11"/>
    </row>
    <row r="44" spans="1:3" x14ac:dyDescent="0.35">
      <c r="A44" s="65" t="s">
        <v>58</v>
      </c>
      <c r="B44" s="65"/>
      <c r="C44" s="11"/>
    </row>
    <row r="45" spans="1:3" x14ac:dyDescent="0.35">
      <c r="A45" s="65" t="s">
        <v>59</v>
      </c>
      <c r="B45" s="65"/>
      <c r="C45" s="11"/>
    </row>
    <row r="46" spans="1:3" x14ac:dyDescent="0.35">
      <c r="A46" s="65" t="s">
        <v>60</v>
      </c>
      <c r="B46" s="65"/>
      <c r="C46" s="11" t="s">
        <v>155</v>
      </c>
    </row>
    <row r="47" spans="1:3" x14ac:dyDescent="0.35">
      <c r="A47" s="65" t="s">
        <v>61</v>
      </c>
      <c r="B47" s="65"/>
      <c r="C47" s="11"/>
    </row>
    <row r="48" spans="1:3" x14ac:dyDescent="0.35">
      <c r="A48" s="65" t="s">
        <v>62</v>
      </c>
      <c r="B48" s="65"/>
      <c r="C48" s="11"/>
    </row>
    <row r="49" spans="1:3" x14ac:dyDescent="0.35">
      <c r="A49" s="65" t="s">
        <v>63</v>
      </c>
      <c r="B49" s="65"/>
      <c r="C49" s="11"/>
    </row>
    <row r="50" spans="1:3" x14ac:dyDescent="0.35">
      <c r="A50" s="65" t="s">
        <v>64</v>
      </c>
      <c r="B50" s="65"/>
      <c r="C50" s="11"/>
    </row>
    <row r="51" spans="1:3" x14ac:dyDescent="0.35">
      <c r="A51" s="65" t="s">
        <v>65</v>
      </c>
      <c r="B51" s="65"/>
      <c r="C51" s="11"/>
    </row>
    <row r="52" spans="1:3" x14ac:dyDescent="0.35">
      <c r="A52" s="65" t="s">
        <v>66</v>
      </c>
      <c r="B52" s="65"/>
      <c r="C52" s="11"/>
    </row>
    <row r="53" spans="1:3" x14ac:dyDescent="0.35">
      <c r="A53" s="67"/>
      <c r="B53" s="67"/>
      <c r="C53" s="11"/>
    </row>
  </sheetData>
  <mergeCells count="50">
    <mergeCell ref="A48:B48"/>
    <mergeCell ref="A42:B42"/>
    <mergeCell ref="A43:B43"/>
    <mergeCell ref="A44:B44"/>
    <mergeCell ref="A45:B45"/>
    <mergeCell ref="A46:B46"/>
    <mergeCell ref="A47:B47"/>
    <mergeCell ref="A49:B49"/>
    <mergeCell ref="A50:B50"/>
    <mergeCell ref="A51:B51"/>
    <mergeCell ref="A52:B52"/>
    <mergeCell ref="A53:B53"/>
    <mergeCell ref="A28:B28"/>
    <mergeCell ref="A29:B29"/>
    <mergeCell ref="A41:B41"/>
    <mergeCell ref="A36:C36"/>
    <mergeCell ref="A37:B37"/>
    <mergeCell ref="A38:B38"/>
    <mergeCell ref="A39:B39"/>
    <mergeCell ref="A40:B40"/>
    <mergeCell ref="A30:B30"/>
    <mergeCell ref="A31:B31"/>
    <mergeCell ref="A32:B32"/>
    <mergeCell ref="A33:B33"/>
    <mergeCell ref="A34:B34"/>
    <mergeCell ref="A35:B35"/>
    <mergeCell ref="B23:C23"/>
    <mergeCell ref="B24:C24"/>
    <mergeCell ref="B25:C25"/>
    <mergeCell ref="B26:C26"/>
    <mergeCell ref="A27:C27"/>
    <mergeCell ref="B15:C15"/>
    <mergeCell ref="A16:A20"/>
    <mergeCell ref="B16:C16"/>
    <mergeCell ref="B21:C21"/>
    <mergeCell ref="B22:C22"/>
    <mergeCell ref="B14:C14"/>
    <mergeCell ref="A1:C1"/>
    <mergeCell ref="B8:C8"/>
    <mergeCell ref="B9:C9"/>
    <mergeCell ref="B12:C12"/>
    <mergeCell ref="B13:C13"/>
    <mergeCell ref="B2:C2"/>
    <mergeCell ref="B3:C3"/>
    <mergeCell ref="B4:C4"/>
    <mergeCell ref="B5:C5"/>
    <mergeCell ref="B6:C6"/>
    <mergeCell ref="B7:C7"/>
    <mergeCell ref="B10:C10"/>
    <mergeCell ref="B11:C11"/>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84CBE47-A993-4FFE-AC42-1803773AC45E}">
          <x14:formula1>
            <xm:f>Hoja2!$D$2:$D$3</xm:f>
          </x14:formula1>
          <xm:sqref>B22:C22</xm:sqref>
        </x14:dataValidation>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I37"/>
  <sheetViews>
    <sheetView zoomScaleNormal="100" workbookViewId="0">
      <selection activeCell="C22" sqref="C22"/>
    </sheetView>
  </sheetViews>
  <sheetFormatPr baseColWidth="10" defaultColWidth="0" defaultRowHeight="14.5" x14ac:dyDescent="0.35"/>
  <cols>
    <col min="1" max="1" width="52.1796875" customWidth="1"/>
    <col min="2" max="2" width="35.453125" customWidth="1"/>
    <col min="3" max="3" width="96" customWidth="1"/>
    <col min="4" max="8" width="11.453125" hidden="1" customWidth="1"/>
    <col min="9" max="9" width="12" hidden="1" customWidth="1"/>
    <col min="10" max="16384" width="11.453125" hidden="1"/>
  </cols>
  <sheetData>
    <row r="1" spans="1:6" ht="18.5" x14ac:dyDescent="0.35">
      <c r="A1" s="54" t="s">
        <v>67</v>
      </c>
      <c r="B1" s="54"/>
      <c r="C1" s="54"/>
    </row>
    <row r="2" spans="1:6" x14ac:dyDescent="0.35">
      <c r="A2" s="20" t="s">
        <v>27</v>
      </c>
      <c r="B2" s="84" t="str">
        <f>'[2]AUTOS NOTA 321'!B2:C2</f>
        <v xml:space="preserve">SINIESTRO   LEGIS </v>
      </c>
      <c r="C2" s="85"/>
    </row>
    <row r="3" spans="1:6" x14ac:dyDescent="0.35">
      <c r="A3" s="21" t="s">
        <v>1</v>
      </c>
      <c r="B3" s="86" t="str">
        <f>'GENERALES NOTA 322'!B2:C2</f>
        <v>73001310300320240000700</v>
      </c>
      <c r="C3" s="86"/>
    </row>
    <row r="4" spans="1:6" x14ac:dyDescent="0.35">
      <c r="A4" s="21" t="s">
        <v>2</v>
      </c>
      <c r="B4" s="86" t="str">
        <f>'GENERALES NOTA 322'!B3:C3</f>
        <v>JUZGADO TERCERO CIVIL DEL CIRCUITO DE IBAGUÉ</v>
      </c>
      <c r="C4" s="86"/>
    </row>
    <row r="5" spans="1:6" x14ac:dyDescent="0.35">
      <c r="A5" s="21" t="s">
        <v>3</v>
      </c>
      <c r="B5" s="86" t="str">
        <f>'GENERALES NOTA 322'!B4:C4</f>
        <v>ALLIANZ SEGUROS DE VIDA SA</v>
      </c>
      <c r="C5" s="86"/>
    </row>
    <row r="6" spans="1:6" ht="14.5" customHeight="1" x14ac:dyDescent="0.35">
      <c r="A6" s="21" t="s">
        <v>4</v>
      </c>
      <c r="B6" s="86" t="e">
        <f>_xlfn.SINGLE('GENERALES NOTA 322'!#REF!)</f>
        <v>#REF!</v>
      </c>
      <c r="C6" s="86"/>
    </row>
    <row r="7" spans="1:6" x14ac:dyDescent="0.35">
      <c r="A7" s="21" t="s">
        <v>5</v>
      </c>
      <c r="B7" s="86" t="str">
        <f>'GENERALES NOTA 322'!B6:C6</f>
        <v>DEMANDA DIRECTA</v>
      </c>
      <c r="C7" s="86"/>
    </row>
    <row r="8" spans="1:6" ht="29" x14ac:dyDescent="0.35">
      <c r="A8" s="21" t="s">
        <v>13</v>
      </c>
      <c r="B8" s="80">
        <f>'GENERALES NOTA 322'!B15:C15</f>
        <v>572239000</v>
      </c>
      <c r="C8" s="81"/>
    </row>
    <row r="9" spans="1:6" x14ac:dyDescent="0.35">
      <c r="A9" s="87" t="s">
        <v>14</v>
      </c>
      <c r="B9" s="71" t="s">
        <v>15</v>
      </c>
      <c r="C9" s="72"/>
    </row>
    <row r="10" spans="1:6" x14ac:dyDescent="0.35">
      <c r="A10" s="87"/>
      <c r="B10" s="22" t="s">
        <v>16</v>
      </c>
      <c r="C10" s="19">
        <f>'GENERALES NOTA 322'!C17</f>
        <v>548839000</v>
      </c>
    </row>
    <row r="11" spans="1:6" x14ac:dyDescent="0.35">
      <c r="A11" s="87"/>
      <c r="B11" s="22" t="s">
        <v>17</v>
      </c>
      <c r="C11" s="19">
        <f>'GENERALES NOTA 322'!C18</f>
        <v>10400000</v>
      </c>
    </row>
    <row r="12" spans="1:6" x14ac:dyDescent="0.35">
      <c r="A12" s="87"/>
      <c r="B12" s="71"/>
      <c r="C12" s="72"/>
    </row>
    <row r="13" spans="1:6" x14ac:dyDescent="0.35">
      <c r="A13" s="87"/>
      <c r="B13" s="22" t="s">
        <v>68</v>
      </c>
      <c r="C13" s="24"/>
    </row>
    <row r="14" spans="1:6" x14ac:dyDescent="0.35">
      <c r="A14" s="87"/>
      <c r="B14" s="22" t="s">
        <v>69</v>
      </c>
      <c r="C14" s="24"/>
      <c r="E14" t="s">
        <v>70</v>
      </c>
      <c r="F14" s="17">
        <v>0.7</v>
      </c>
    </row>
    <row r="15" spans="1:6" x14ac:dyDescent="0.35">
      <c r="A15" s="23" t="s">
        <v>71</v>
      </c>
      <c r="B15" s="84" t="s">
        <v>72</v>
      </c>
      <c r="C15" s="85"/>
    </row>
    <row r="16" spans="1:6" ht="15" customHeight="1" x14ac:dyDescent="0.35">
      <c r="A16" s="21" t="s">
        <v>73</v>
      </c>
      <c r="B16" s="82"/>
      <c r="C16" s="83"/>
    </row>
    <row r="17" spans="1:3" ht="28.5" customHeight="1" x14ac:dyDescent="0.35">
      <c r="A17" s="14" t="s">
        <v>74</v>
      </c>
      <c r="B17" s="73">
        <f>((C19+C20+C22+C23)-C26)*C25*C27</f>
        <v>100000000</v>
      </c>
      <c r="C17" s="73"/>
    </row>
    <row r="18" spans="1:3" x14ac:dyDescent="0.35">
      <c r="A18" s="23" t="s">
        <v>75</v>
      </c>
      <c r="B18" s="74" t="s">
        <v>15</v>
      </c>
      <c r="C18" s="75"/>
    </row>
    <row r="19" spans="1:3" x14ac:dyDescent="0.35">
      <c r="A19" s="69"/>
      <c r="B19" s="22" t="s">
        <v>16</v>
      </c>
      <c r="C19" s="19">
        <v>100000000</v>
      </c>
    </row>
    <row r="20" spans="1:3" x14ac:dyDescent="0.35">
      <c r="A20" s="70"/>
      <c r="B20" s="22" t="s">
        <v>17</v>
      </c>
      <c r="C20" s="19">
        <v>0</v>
      </c>
    </row>
    <row r="21" spans="1:3" x14ac:dyDescent="0.35">
      <c r="A21" s="70"/>
      <c r="B21" s="71" t="s">
        <v>18</v>
      </c>
      <c r="C21" s="72"/>
    </row>
    <row r="22" spans="1:3" x14ac:dyDescent="0.35">
      <c r="A22" s="70"/>
      <c r="B22" s="22" t="s">
        <v>68</v>
      </c>
      <c r="C22" s="19">
        <v>0</v>
      </c>
    </row>
    <row r="23" spans="1:3" ht="29" x14ac:dyDescent="0.35">
      <c r="A23" s="70"/>
      <c r="B23" s="22" t="s">
        <v>76</v>
      </c>
      <c r="C23" s="19">
        <v>0</v>
      </c>
    </row>
    <row r="24" spans="1:3" x14ac:dyDescent="0.35">
      <c r="A24" s="70"/>
      <c r="B24" s="71" t="s">
        <v>77</v>
      </c>
      <c r="C24" s="72"/>
    </row>
    <row r="25" spans="1:3" x14ac:dyDescent="0.35">
      <c r="A25" s="25"/>
      <c r="B25" s="22" t="s">
        <v>78</v>
      </c>
      <c r="C25" s="26">
        <v>1</v>
      </c>
    </row>
    <row r="26" spans="1:3" x14ac:dyDescent="0.35">
      <c r="A26" s="27"/>
      <c r="B26" s="22" t="s">
        <v>30</v>
      </c>
      <c r="C26" s="28">
        <v>0</v>
      </c>
    </row>
    <row r="27" spans="1:3" x14ac:dyDescent="0.35">
      <c r="A27" s="27"/>
      <c r="B27" s="22" t="s">
        <v>79</v>
      </c>
      <c r="C27" s="26">
        <v>1</v>
      </c>
    </row>
    <row r="28" spans="1:3" x14ac:dyDescent="0.35">
      <c r="A28" s="18" t="s">
        <v>80</v>
      </c>
      <c r="B28" s="73">
        <f>IFERROR(B17*(VLOOKUP(B15,Hoja2!$G$1:$H$6,2,0)),16666)</f>
        <v>70000000</v>
      </c>
      <c r="C28" s="73"/>
    </row>
    <row r="29" spans="1:3" ht="29" x14ac:dyDescent="0.35">
      <c r="A29" s="21" t="s">
        <v>81</v>
      </c>
      <c r="B29" s="76"/>
      <c r="C29" s="77"/>
    </row>
    <row r="30" spans="1:3" ht="29" x14ac:dyDescent="0.35">
      <c r="A30" s="21" t="s">
        <v>82</v>
      </c>
      <c r="B30" s="78"/>
      <c r="C30" s="79"/>
    </row>
    <row r="31" spans="1:3" ht="18.5" x14ac:dyDescent="0.35">
      <c r="A31" s="29" t="s">
        <v>83</v>
      </c>
      <c r="B31" s="29"/>
      <c r="C31" s="29"/>
    </row>
    <row r="32" spans="1:3" x14ac:dyDescent="0.35">
      <c r="A32" s="30" t="s">
        <v>84</v>
      </c>
      <c r="B32" s="68"/>
      <c r="C32" s="68"/>
    </row>
    <row r="33" spans="1:3" x14ac:dyDescent="0.35">
      <c r="A33" s="30" t="s">
        <v>85</v>
      </c>
      <c r="B33" s="68"/>
      <c r="C33" s="68"/>
    </row>
    <row r="34" spans="1:3" x14ac:dyDescent="0.35">
      <c r="A34" s="27"/>
      <c r="B34" s="27"/>
      <c r="C34" s="27"/>
    </row>
    <row r="35" spans="1:3" x14ac:dyDescent="0.35">
      <c r="A35" s="27"/>
      <c r="B35" s="27"/>
      <c r="C35" s="27"/>
    </row>
    <row r="36" spans="1:3" x14ac:dyDescent="0.35">
      <c r="A36" s="27"/>
      <c r="B36" s="27"/>
      <c r="C36" s="27"/>
    </row>
    <row r="37" spans="1:3" x14ac:dyDescent="0.35">
      <c r="A37" s="27"/>
      <c r="B37" s="27"/>
      <c r="C37" s="27"/>
    </row>
  </sheetData>
  <sheetProtection algorithmName="SHA-512" hashValue="6l9IXqHrhOwJ/Zx4D+vCvNmVr1k0m466RRLs/eqVNqxPTluaPayV9kCMuxDr+A22fjvHQ4H1WbWWk40DhRtgrw==" saltValue="K5/QlZhpAIZmPJc5HUkMwA==" spinCount="100000" sheet="1" selectLockedCells="1"/>
  <mergeCells count="23">
    <mergeCell ref="A1:C1"/>
    <mergeCell ref="B8:C8"/>
    <mergeCell ref="B16:C16"/>
    <mergeCell ref="B15:C15"/>
    <mergeCell ref="B2:C2"/>
    <mergeCell ref="B3:C3"/>
    <mergeCell ref="B4:C4"/>
    <mergeCell ref="B5:C5"/>
    <mergeCell ref="B6:C6"/>
    <mergeCell ref="B7:C7"/>
    <mergeCell ref="A9:A14"/>
    <mergeCell ref="B9:C9"/>
    <mergeCell ref="B12:C12"/>
    <mergeCell ref="B18:C18"/>
    <mergeCell ref="B17:C17"/>
    <mergeCell ref="B29:C29"/>
    <mergeCell ref="B30:C30"/>
    <mergeCell ref="B32:C32"/>
    <mergeCell ref="B33:C33"/>
    <mergeCell ref="A19:A24"/>
    <mergeCell ref="B21:C21"/>
    <mergeCell ref="B24:C24"/>
    <mergeCell ref="B28:C28"/>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BAC47F9-0AC9-4E89-86B6-5623307586E9}">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6"/>
  <sheetViews>
    <sheetView zoomScale="85" zoomScaleNormal="85" workbookViewId="0">
      <selection activeCell="C31" sqref="C31"/>
    </sheetView>
  </sheetViews>
  <sheetFormatPr baseColWidth="10" defaultColWidth="0" defaultRowHeight="14.5" x14ac:dyDescent="0.35"/>
  <cols>
    <col min="1" max="1" width="30.453125" customWidth="1"/>
    <col min="2" max="3" width="69.26953125" customWidth="1"/>
    <col min="4" max="16384" width="10.81640625" hidden="1"/>
  </cols>
  <sheetData>
    <row r="1" spans="1:3" ht="18.5" x14ac:dyDescent="0.35">
      <c r="A1" s="54" t="s">
        <v>86</v>
      </c>
      <c r="B1" s="54"/>
      <c r="C1" s="54"/>
    </row>
    <row r="2" spans="1:3" ht="17.149999999999999" customHeight="1" x14ac:dyDescent="0.35">
      <c r="A2" s="13" t="s">
        <v>27</v>
      </c>
      <c r="B2" s="55" t="str">
        <f>'[2]AUTOS NOTA 321'!B2:C2</f>
        <v xml:space="preserve">SINIESTRO   LEGIS </v>
      </c>
      <c r="C2" s="56"/>
    </row>
    <row r="3" spans="1:3" ht="16" customHeight="1" x14ac:dyDescent="0.35">
      <c r="A3" s="5" t="s">
        <v>1</v>
      </c>
      <c r="B3" s="39" t="str">
        <f>'GENERALES NOTA 322'!B2:C2</f>
        <v>73001310300320240000700</v>
      </c>
      <c r="C3" s="39"/>
    </row>
    <row r="4" spans="1:3" x14ac:dyDescent="0.35">
      <c r="A4" s="5" t="s">
        <v>2</v>
      </c>
      <c r="B4" s="39" t="str">
        <f>'GENERALES NOTA 322'!B3:C3</f>
        <v>JUZGADO TERCERO CIVIL DEL CIRCUITO DE IBAGUÉ</v>
      </c>
      <c r="C4" s="39"/>
    </row>
    <row r="5" spans="1:3" ht="29.15" customHeight="1" x14ac:dyDescent="0.35">
      <c r="A5" s="5" t="s">
        <v>3</v>
      </c>
      <c r="B5" s="39" t="str">
        <f>'GENERALES NOTA 322'!B4:C4</f>
        <v>ALLIANZ SEGUROS DE VIDA SA</v>
      </c>
      <c r="C5" s="39"/>
    </row>
    <row r="6" spans="1:3" x14ac:dyDescent="0.35">
      <c r="A6" s="5" t="s">
        <v>4</v>
      </c>
      <c r="B6" s="39" t="e">
        <f>_xlfn.SINGLE('GENERALES NOTA 322'!#REF!)</f>
        <v>#REF!</v>
      </c>
      <c r="C6" s="39"/>
    </row>
    <row r="7" spans="1:3" ht="43.5" customHeight="1" x14ac:dyDescent="0.35">
      <c r="A7" s="5" t="s">
        <v>5</v>
      </c>
      <c r="B7" s="39" t="str">
        <f>'GENERALES NOTA 322'!B6:C6</f>
        <v>DEMANDA DIRECTA</v>
      </c>
      <c r="C7" s="39"/>
    </row>
    <row r="8" spans="1:3" x14ac:dyDescent="0.35">
      <c r="A8" s="5" t="s">
        <v>87</v>
      </c>
      <c r="B8" s="39"/>
      <c r="C8" s="39"/>
    </row>
    <row r="9" spans="1:3" x14ac:dyDescent="0.35">
      <c r="A9" s="15" t="s">
        <v>75</v>
      </c>
      <c r="B9" s="88"/>
      <c r="C9" s="88"/>
    </row>
    <row r="10" spans="1:3" x14ac:dyDescent="0.35">
      <c r="A10" s="15" t="s">
        <v>88</v>
      </c>
      <c r="B10" s="39"/>
      <c r="C10" s="39"/>
    </row>
    <row r="11" spans="1:3" ht="29" x14ac:dyDescent="0.35">
      <c r="A11" s="15" t="s">
        <v>89</v>
      </c>
      <c r="B11" s="89"/>
      <c r="C11" s="67"/>
    </row>
    <row r="12" spans="1:3" ht="58" x14ac:dyDescent="0.35">
      <c r="A12" s="5" t="s">
        <v>90</v>
      </c>
      <c r="B12" s="39"/>
      <c r="C12" s="39"/>
    </row>
    <row r="13" spans="1:3" ht="58" x14ac:dyDescent="0.35">
      <c r="A13" s="5" t="s">
        <v>91</v>
      </c>
      <c r="B13" s="39"/>
      <c r="C13" s="39"/>
    </row>
    <row r="14" spans="1:3" x14ac:dyDescent="0.35">
      <c r="A14" s="5" t="s">
        <v>92</v>
      </c>
      <c r="B14" s="11"/>
      <c r="C14" s="11"/>
    </row>
    <row r="15" spans="1:3" x14ac:dyDescent="0.35">
      <c r="A15" s="15" t="s">
        <v>93</v>
      </c>
      <c r="B15" s="39"/>
      <c r="C15" s="39"/>
    </row>
    <row r="16" spans="1:3" x14ac:dyDescent="0.35">
      <c r="A16" s="11" t="s">
        <v>94</v>
      </c>
      <c r="B16" s="67"/>
      <c r="C16" s="67"/>
    </row>
  </sheetData>
  <mergeCells count="15">
    <mergeCell ref="B6:C6"/>
    <mergeCell ref="A1:C1"/>
    <mergeCell ref="B2:C2"/>
    <mergeCell ref="B3:C3"/>
    <mergeCell ref="B4:C4"/>
    <mergeCell ref="B5:C5"/>
    <mergeCell ref="B12:C12"/>
    <mergeCell ref="B13:C13"/>
    <mergeCell ref="B15:C15"/>
    <mergeCell ref="B16:C16"/>
    <mergeCell ref="B7:C7"/>
    <mergeCell ref="B8:C8"/>
    <mergeCell ref="B9:C9"/>
    <mergeCell ref="B10:C10"/>
    <mergeCell ref="B11:C11"/>
  </mergeCells>
  <pageMargins left="0.7" right="0.7" top="0.75" bottom="0.75" header="0.3" footer="0.3"/>
  <pageSetup orientation="portrait" copies="0" r:id="rId1"/>
  <headerFooter>
    <oddHeader>&amp;C&amp;"Calibri"&amp;10&amp;K000000Internal&amp;1#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ColWidth="11.453125" defaultRowHeight="14.5" x14ac:dyDescent="0.35"/>
  <sheetData>
    <row r="1" spans="1:1" x14ac:dyDescent="0.35">
      <c r="A1" t="s">
        <v>95</v>
      </c>
    </row>
    <row r="2" spans="1:1" x14ac:dyDescent="0.35">
      <c r="A2" t="s">
        <v>96</v>
      </c>
    </row>
  </sheetData>
  <pageMargins left="0.7" right="0.7" top="0.75" bottom="0.75" header="0.3" footer="0.3"/>
  <pageSetup orientation="portrait" copies="0" r:id="rId1"/>
  <headerFooter>
    <oddHeader>&amp;C&amp;"Calibri"&amp;10&amp;K000000Internal&amp;1#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L8"/>
  <sheetViews>
    <sheetView topLeftCell="G1" workbookViewId="0">
      <selection activeCell="B12" sqref="B12:C13"/>
    </sheetView>
  </sheetViews>
  <sheetFormatPr baseColWidth="10" defaultColWidth="11.453125" defaultRowHeight="14.5" x14ac:dyDescent="0.35"/>
  <cols>
    <col min="4" max="4" width="20.1796875" bestFit="1" customWidth="1"/>
    <col min="5" max="5" width="42.81640625" bestFit="1" customWidth="1"/>
    <col min="7" max="7" width="26.453125" customWidth="1"/>
  </cols>
  <sheetData>
    <row r="1" spans="1:12" x14ac:dyDescent="0.35">
      <c r="A1" s="8" t="s">
        <v>31</v>
      </c>
      <c r="B1" t="s">
        <v>97</v>
      </c>
      <c r="C1" s="8" t="s">
        <v>35</v>
      </c>
      <c r="D1" s="8" t="s">
        <v>39</v>
      </c>
      <c r="E1" s="3" t="s">
        <v>40</v>
      </c>
      <c r="F1" s="2" t="s">
        <v>70</v>
      </c>
      <c r="G1" s="2" t="s">
        <v>72</v>
      </c>
      <c r="H1" s="4">
        <v>0.7</v>
      </c>
      <c r="I1" t="s">
        <v>98</v>
      </c>
      <c r="J1" t="s">
        <v>99</v>
      </c>
      <c r="L1" t="s">
        <v>6</v>
      </c>
    </row>
    <row r="2" spans="1:12" x14ac:dyDescent="0.35">
      <c r="A2" t="s">
        <v>100</v>
      </c>
      <c r="B2" t="s">
        <v>96</v>
      </c>
      <c r="C2" t="s">
        <v>101</v>
      </c>
      <c r="D2" s="2" t="s">
        <v>102</v>
      </c>
      <c r="E2" s="1" t="s">
        <v>103</v>
      </c>
      <c r="F2" s="2" t="s">
        <v>104</v>
      </c>
      <c r="G2" s="2" t="s">
        <v>105</v>
      </c>
      <c r="H2" s="4">
        <v>0.25</v>
      </c>
      <c r="I2" t="s">
        <v>106</v>
      </c>
      <c r="J2" t="s">
        <v>107</v>
      </c>
      <c r="L2" t="s">
        <v>108</v>
      </c>
    </row>
    <row r="3" spans="1:12" x14ac:dyDescent="0.35">
      <c r="A3" t="s">
        <v>109</v>
      </c>
      <c r="C3" t="s">
        <v>110</v>
      </c>
      <c r="D3" s="2" t="s">
        <v>111</v>
      </c>
      <c r="E3" s="1" t="s">
        <v>112</v>
      </c>
      <c r="F3" s="2" t="s">
        <v>113</v>
      </c>
      <c r="G3" s="2" t="s">
        <v>114</v>
      </c>
      <c r="H3" s="4">
        <v>0.55000000000000004</v>
      </c>
      <c r="I3" t="s">
        <v>115</v>
      </c>
      <c r="J3" t="s">
        <v>116</v>
      </c>
    </row>
    <row r="4" spans="1:12" x14ac:dyDescent="0.35">
      <c r="A4" t="s">
        <v>117</v>
      </c>
      <c r="C4" t="s">
        <v>118</v>
      </c>
      <c r="E4" s="1" t="s">
        <v>119</v>
      </c>
      <c r="G4" s="2" t="s">
        <v>120</v>
      </c>
      <c r="H4" s="4">
        <v>0.15</v>
      </c>
      <c r="I4" t="s">
        <v>121</v>
      </c>
      <c r="J4" t="s">
        <v>122</v>
      </c>
    </row>
    <row r="5" spans="1:12" x14ac:dyDescent="0.35">
      <c r="A5" t="s">
        <v>123</v>
      </c>
      <c r="E5" s="1" t="s">
        <v>124</v>
      </c>
      <c r="G5" s="2" t="s">
        <v>125</v>
      </c>
      <c r="H5" s="4">
        <v>0.7</v>
      </c>
      <c r="I5" t="s">
        <v>126</v>
      </c>
      <c r="J5" t="s">
        <v>127</v>
      </c>
    </row>
    <row r="6" spans="1:12" x14ac:dyDescent="0.35">
      <c r="E6" s="1" t="s">
        <v>128</v>
      </c>
      <c r="G6" s="2" t="s">
        <v>129</v>
      </c>
      <c r="H6" s="4">
        <v>0.3</v>
      </c>
      <c r="J6" t="s">
        <v>130</v>
      </c>
    </row>
    <row r="7" spans="1:12" x14ac:dyDescent="0.35">
      <c r="E7" s="1" t="s">
        <v>131</v>
      </c>
      <c r="G7" s="2" t="s">
        <v>104</v>
      </c>
    </row>
    <row r="8" spans="1:12" x14ac:dyDescent="0.35">
      <c r="E8" s="1" t="s">
        <v>132</v>
      </c>
    </row>
  </sheetData>
  <pageMargins left="0.7" right="0.7" top="0.75" bottom="0.75" header="0.3" footer="0.3"/>
  <pageSetup orientation="portrait" r:id="rId1"/>
  <headerFooter>
    <oddHeader>&amp;C&amp;"Calibri"&amp;10&amp;K000000Internal&amp;1#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E1548-AAAD-47DF-8213-C4E465F49690}">
  <ds:schemaRefs>
    <ds:schemaRef ds:uri="http://schemas.microsoft.com/office/2006/documentManagement/types"/>
    <ds:schemaRef ds:uri="4382931b-6036-484b-ad41-6810b26eb986"/>
    <ds:schemaRef ds:uri="http://purl.org/dc/elements/1.1/"/>
    <ds:schemaRef ds:uri="http://purl.org/dc/dcmitype/"/>
    <ds:schemaRef ds:uri="e7d3d6e7-89cb-4750-b948-5e984f176bb6"/>
    <ds:schemaRef ds:uri="http://purl.org/dc/terms/"/>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5BA12A4-28D8-4B43-A89E-841EEE465F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F5870B-2586-4CDF-90F2-01D899E75D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ANGELA MARIA ROMERO GARCIA</cp:lastModifiedBy>
  <cp:revision/>
  <dcterms:created xsi:type="dcterms:W3CDTF">2020-12-07T14:41:17Z</dcterms:created>
  <dcterms:modified xsi:type="dcterms:W3CDTF">2024-02-24T16:22:43Z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ContentTypeId">
    <vt:lpwstr>0x0101002C92A54D8AB3014FADD0201C99992F62</vt:lpwstr>
  </property>
  <property fmtid="{D5CDD505-2E9C-101B-9397-08002B2CF9AE}" pid="24" name="MediaServiceImageTags">
    <vt:lpwstr/>
  </property>
  <property fmtid="{D5CDD505-2E9C-101B-9397-08002B2CF9AE}" pid="25" name="MSIP_Label_863bc15e-e7bf-41c1-bdb3-03882d8a2e2c_Enabled">
    <vt:lpwstr>true</vt:lpwstr>
  </property>
  <property fmtid="{D5CDD505-2E9C-101B-9397-08002B2CF9AE}" pid="26" name="MSIP_Label_863bc15e-e7bf-41c1-bdb3-03882d8a2e2c_SetDate">
    <vt:lpwstr>2024-02-23T20:57:26Z</vt:lpwstr>
  </property>
  <property fmtid="{D5CDD505-2E9C-101B-9397-08002B2CF9AE}" pid="27" name="MSIP_Label_863bc15e-e7bf-41c1-bdb3-03882d8a2e2c_Method">
    <vt:lpwstr>Privileged</vt:lpwstr>
  </property>
  <property fmtid="{D5CDD505-2E9C-101B-9397-08002B2CF9AE}" pid="28" name="MSIP_Label_863bc15e-e7bf-41c1-bdb3-03882d8a2e2c_Name">
    <vt:lpwstr>863bc15e-e7bf-41c1-bdb3-03882d8a2e2c</vt:lpwstr>
  </property>
  <property fmtid="{D5CDD505-2E9C-101B-9397-08002B2CF9AE}" pid="29" name="MSIP_Label_863bc15e-e7bf-41c1-bdb3-03882d8a2e2c_SiteId">
    <vt:lpwstr>6e06e42d-6925-47c6-b9e7-9581c7ca302a</vt:lpwstr>
  </property>
  <property fmtid="{D5CDD505-2E9C-101B-9397-08002B2CF9AE}" pid="30" name="MSIP_Label_863bc15e-e7bf-41c1-bdb3-03882d8a2e2c_ActionId">
    <vt:lpwstr>6d98a4f6-56cf-48f3-abcb-6a4f6b1cd66b</vt:lpwstr>
  </property>
  <property fmtid="{D5CDD505-2E9C-101B-9397-08002B2CF9AE}" pid="31" name="MSIP_Label_863bc15e-e7bf-41c1-bdb3-03882d8a2e2c_ContentBits">
    <vt:lpwstr>1</vt:lpwstr>
  </property>
  <property fmtid="{D5CDD505-2E9C-101B-9397-08002B2CF9AE}" pid="32" name="_AdHocReviewCycleID">
    <vt:i4>-1533217794</vt:i4>
  </property>
  <property fmtid="{D5CDD505-2E9C-101B-9397-08002B2CF9AE}" pid="33" name="_NewReviewCycle">
    <vt:lpwstr/>
  </property>
  <property fmtid="{D5CDD505-2E9C-101B-9397-08002B2CF9AE}" pid="34" name="_EmailSubject">
    <vt:lpwstr>ENVÍO DE ANTECEDENTES |SEGUNDO LEONIDAS RODRIGUEZ SINIESTRO 112251554</vt:lpwstr>
  </property>
  <property fmtid="{D5CDD505-2E9C-101B-9397-08002B2CF9AE}" pid="35" name="_AuthorEmail">
    <vt:lpwstr>angela.romero@allianz.co</vt:lpwstr>
  </property>
  <property fmtid="{D5CDD505-2E9C-101B-9397-08002B2CF9AE}" pid="36" name="_AuthorEmailDisplayName">
    <vt:lpwstr>Angela Maria Romero Garcia</vt:lpwstr>
  </property>
</Properties>
</file>