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d.docs.live.net/0db034f32b59695d/Documentos/GHA/LITIGIOS BOGOTÁ/ALLIANZ/NELLY ARACELY RODRÍGUEZ/"/>
    </mc:Choice>
  </mc:AlternateContent>
  <xr:revisionPtr revIDLastSave="2" documentId="8_{FF05457A-8F72-4B3B-945E-3871951C7642}" xr6:coauthVersionLast="47" xr6:coauthVersionMax="47" xr10:uidLastSave="{E19D88B5-DE16-48E0-A186-012D7095408E}"/>
  <bookViews>
    <workbookView xWindow="-120" yWindow="-120" windowWidth="20730" windowHeight="110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1" i="9" s="1"/>
  <c r="B2" i="8"/>
  <c r="B2" i="9" s="1"/>
  <c r="B8" i="9"/>
  <c r="B7" i="9"/>
  <c r="B6" i="9"/>
  <c r="B5" i="9"/>
  <c r="B4" i="9"/>
  <c r="B3" i="9"/>
  <c r="B8" i="8"/>
  <c r="B7" i="8"/>
  <c r="B6" i="8"/>
  <c r="B5" i="8"/>
  <c r="B4" i="8"/>
  <c r="B3" i="8"/>
  <c r="B8" i="7"/>
  <c r="B4" i="7"/>
  <c r="B5" i="7"/>
  <c r="B6" i="7"/>
  <c r="B7" i="7"/>
  <c r="B3" i="7"/>
  <c r="B9" i="8"/>
  <c r="B10" i="9" l="1"/>
</calcChain>
</file>

<file path=xl/sharedStrings.xml><?xml version="1.0" encoding="utf-8"?>
<sst xmlns="http://schemas.openxmlformats.org/spreadsheetml/2006/main" count="240" uniqueCount="184">
  <si>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</si>
  <si>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</si>
  <si>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</si>
  <si>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</si>
  <si>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</si>
  <si>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</si>
  <si>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</si>
  <si>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</si>
  <si>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</si>
  <si>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</si>
  <si>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</si>
  <si>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</si>
  <si>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</si>
  <si>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</si>
  <si>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</si>
  <si>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</si>
  <si>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</si>
  <si>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</si>
  <si>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</si>
  <si>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</si>
  <si>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</si>
  <si>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</si>
  <si>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</si>
  <si>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</si>
  <si>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</si>
  <si>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</si>
  <si>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</si>
  <si>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</si>
  <si>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</si>
  <si>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</si>
  <si>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</si>
  <si>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</si>
  <si>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</si>
  <si>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</si>
  <si>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</si>
  <si>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</si>
  <si>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</si>
  <si>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</si>
  <si>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</si>
  <si>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</si>
  <si>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</si>
  <si>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</si>
  <si>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</si>
  <si>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</si>
  <si>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</si>
  <si>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</si>
  <si>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</si>
  <si>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</si>
  <si>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</si>
  <si>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</si>
  <si>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</si>
  <si>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</si>
  <si>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</si>
  <si>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</si>
  <si>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</si>
  <si>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</si>
  <si>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</si>
  <si>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</si>
  <si>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</si>
  <si>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</si>
  <si>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</si>
  <si>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</si>
  <si>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</si>
  <si>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</si>
  <si>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</si>
  <si>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</si>
  <si>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</si>
  <si>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</si>
  <si>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</si>
  <si>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</si>
  <si>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</si>
  <si>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</si>
  <si>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</si>
  <si>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</si>
  <si>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</si>
  <si>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</si>
  <si>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</si>
  <si>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</si>
  <si>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</si>
  <si>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</si>
  <si>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</si>
  <si>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</si>
  <si>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</si>
  <si>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</si>
  <si>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</si>
  <si>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</si>
  <si>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</si>
  <si>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</si>
  <si>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</si>
  <si>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</si>
  <si>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</si>
  <si>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</si>
  <si>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</si>
  <si>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</si>
  <si>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</si>
  <si>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</si>
  <si>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</si>
  <si>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</si>
  <si>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</si>
  <si>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</si>
  <si>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</si>
  <si>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</si>
  <si>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</si>
  <si>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</si>
  <si>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</si>
  <si>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</si>
  <si>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</si>
  <si>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</si>
  <si>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</si>
  <si>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</si>
  <si>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</si>
  <si>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</si>
  <si>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</si>
  <si>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</si>
  <si>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</si>
  <si>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</si>
  <si>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</si>
  <si>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</si>
  <si>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</si>
  <si>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</si>
  <si>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</si>
  <si>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</si>
  <si>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</si>
  <si>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</si>
  <si>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</si>
  <si>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</si>
  <si>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</si>
  <si>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</si>
  <si>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</si>
  <si>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</si>
  <si>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</si>
  <si>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</si>
  <si>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</si>
  <si>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</si>
  <si>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</si>
  <si>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</si>
  <si>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</si>
  <si>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</si>
  <si>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</si>
  <si>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</si>
  <si>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</si>
  <si>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</si>
  <si>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</si>
  <si>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</si>
  <si>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</si>
  <si>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</si>
  <si>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</si>
  <si>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</si>
  <si>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</si>
  <si>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</si>
  <si>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</si>
  <si>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</si>
  <si>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</si>
  <si>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</si>
  <si>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</si>
  <si>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</si>
  <si>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</si>
  <si>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11001310303820220044300</t>
  </si>
  <si>
    <t xml:space="preserve">Juzgado Treinta y Ocho (38) Civil del Circuito de Bogotá </t>
  </si>
  <si>
    <t>Marco Lino Nuñez Cárdenas, Lisette Paola Meza Vence, Jorge Gustavo Rodríguez Pardo y José Antonio Rojas Castillo</t>
  </si>
  <si>
    <t xml:space="preserve">Nelly Aracely Rodríguez Labrador (madre), Luis Alejandro Nieto Cuitiva (padre) y Andrea del Pilar Nieto Rodríguez (hermana). </t>
  </si>
  <si>
    <t xml:space="preserve">David Camilo Nieto Rodríguez </t>
  </si>
  <si>
    <t xml:space="preserve">Bogotá </t>
  </si>
  <si>
    <t>nellyrod25@hotmail.com</t>
  </si>
  <si>
    <t xml:space="preserve">Soltero </t>
  </si>
  <si>
    <t>Mayo 4 de 1994</t>
  </si>
  <si>
    <t xml:space="preserve">25 años </t>
  </si>
  <si>
    <t>Febrero 1 de 2020</t>
  </si>
  <si>
    <t xml:space="preserve">Profesional en Finanzas y Comercio Exterior </t>
  </si>
  <si>
    <t xml:space="preserve">Dos </t>
  </si>
  <si>
    <t>Marzo 10 de 2022</t>
  </si>
  <si>
    <t xml:space="preserve">No se relaciona en la demanda. </t>
  </si>
  <si>
    <t>John Viveros Martínez</t>
  </si>
  <si>
    <t>UPS-872</t>
  </si>
  <si>
    <t xml:space="preserve">1. El 1 de febrero de 2020, a la a la altura de la Avenida Ciudad de
Cali con Calle 13-A de Bogotá, la motocicleta de placas FVM03F, en la
que se desplazaba DAVID CAMILO NIETO RODRIGUEZ, fue impactada por el camión de placas WVC406 conducido por el señor MARCO LINO NUÑEZ CARDENAS. 
2. Como consecuencia de lo anterior, David Camilo Nieto Rodríguez cayó al lado derecho de la vía por donde transitaba el vehículo de placas UPS-872.
3. No se aportó Informe Policial de Accidente de Tránsito que dé cuenta de las condiciones en las que se presentó el accidente. </t>
  </si>
  <si>
    <t>Mayo 15 de 2024</t>
  </si>
  <si>
    <t>Junio 17 de 2024</t>
  </si>
  <si>
    <t>Diciembre 12 de 2023</t>
  </si>
  <si>
    <t>Desde las 00:00 horas del 01/08/2019 hasta las 24:00 horas del 31/07/2020.</t>
  </si>
  <si>
    <t>X</t>
  </si>
  <si>
    <t>SINIESTRO   89072073  LEGIS APJ32420</t>
  </si>
  <si>
    <t>Como liquidación objetiva de perjuicios se llegó a $298,500,000. Lo anterior, con base en los siguientes fundamentos jurídicos:
1.Lucro cesante: No se reconocerá suma alguna a título de lucro cesante teniendo que en el plenario no obra prueba alguna que acredite la dependencia económica de Los señores Nelly Aracely Rodríguez, Luis Alejandro Nieto Cuitiva y Andrea del Pilar Nieto frente al señor David Camilo Nieto (Q.E.P.D.). Por el contrario, de acuerdo con la demanda, el señor Nieto Rodríguez para el momento del accidente tenía 25 años y ya no vivía con su familia. Así las cosas, es improcedente el reconocimiento del lucro cesante por el fallecimiento de David Camilo Nieto. 
2.Daño Moral: Se tomó como daño moral la suma de $60.000.000 para cada uno de los padres del señor David Camilo Nieto Rodríguez, la señora Nelly Aracelly Rodríguez y el señor Luis Alejandro Nieto Cuitiva. Este valor se fijó teniendo en cuenta que la jurisprudencia de la Corte Suprema de Justicia (Sentencia del 23/05/2018, MP: Aroldo Wilson Quiroz) ha establecido que en caso de fallecimiento de un familiar de primer grado de consanguinidad o afinidad se les debe reconocer por daño moral la suma de $60.000.000 a cada uno. Ahora bien, en cuanto a los perjuicios de los familiares de segundo grado de consanguinidad, la Corte Suprema de Justicia, Sala de Casación Civil ha establecido que la muerte de un familiar de segundo grado debe ser resarcida por $30,000,000 (Sentencia del 7 de marzo de 2019, M.P. Octavio Augusto Tejeiro Duque). En ese sentido, se deberá reconocer como daño moral a la hermana de la víctima directa, Andrea del Pilar Nieto Rodríguez, la suma de $30,000,000. En ese sentido el valor total a título de daño moral corresponde a $150,000,000. 
3. Daño a la vida en relación: Se tomó como daño a la vida en relación la suma de $60,000,000 para madre la víctima, la señora Nelly Aracelly Rodríguez y $60,000,000 para el padre de la víctima, el señor Luis Nieto Cuitiva. Así mismo, se deberá reconocer a favor de la hermana de la víctima, la señora Andrea Del Pilar Nieto la suma de $30,000,000. Todo esto, teniendo en cuenta que el señor David Camilo Nieto falleció como consecuencia del accidente de tránsito del 1 de febrero de 2020.   Sobre el particular, la Corte Suprema de Justicia determinó en sentencia del 12 de noviembre de 2019 (M.P. Aroldo Wilson Quiroz) que este tipo de hechos afecta las dinámicas familiares. Así mismo, debe considerarse que recientemente los Despachos Judiciales también han reconocido la indemnización por este tipo de perjuicio para la familia directa del afectado. En consecuencia, para para el reconocimiento del daño a la vida en relación se aplicó el criterio de proporcionalidad expuesto por la Corte Suprema de Justicia (Sentencia del 12/11/2019, Rad.: 73001-31-03-002-2009-00114-01).   
5. Deducible: Teniendo en cuenta que el valor de las pretensiones objetivadas es equivalente a $300,000,000 y que el deducible en la Póliza corresponde a $1,500,000, la liquidación objetivada de los perjuicios equivale a $298,500,000</t>
  </si>
  <si>
    <t>EXCEPCIONES FRENTE A LA DEMANDA:
1.	Inexistencia de responsabilidad como consecuencia del hecho exclusivo de la víctima
2.	Inexistencia de responsabilidad a cargo de los demandados por la falta de acreditación del nexo causal
3. Exclusión de la responsabilidad de los demandados al configurarse la causal "hecho exclusivo de un tercero". 
4.	Reducción de la indemnización como consecuencia de la incidencia de la conducta de la víctima en la producción del daño.
5.	Improcedencia del reconocimiento de lucro cesante
6.	Improcedencia del reconocimiento del daño moral 
7.	Improcedencia de reconocimiento del daño a la vida en relación. 
8.	Genérica o innominada
EXCEPCIONES FRENTE AL LLAMAMIENTO EN GANRANTÍA
1.	Falta total de cobertura material del contrato de seguro, por cuanto la Póliza de Auto Pesado No. 021803799 no ampara la responsabilidad civil extracontractual de Jorge Gustavo Rodríguez Pardo. 
2. Falta de legitimación en la causa por activa del señor Jorge Gustavo Rodríguez Pardo para llamar en garantía a Allianz Seguros S.A.
3. Improcedencia de la declaración de la realización del riesgo asegurado.  
4.	Riesgos expresamente excluidos en la póliza de auto pesado no. 021803799/0.
5.	Carácter meramente indemnizatorio que revisten los contratos de seguros.
6.	En cualquier caso, de ninguna forma se podrá exceder el límite del valor asegurado.
7.	En cualquier caso, se deberá tener en cuenta el deducible pactado.
8. Prescripción de las acciones derivadas del contrato de seguro.
9.	Genérica o innominada</t>
  </si>
  <si>
    <t xml:space="preserve">La contingencia se califica como REMOTA, como quiera que la Póliza de Auto Pesado No. 021803799/0 no presta cobertura material, por tanto lo que se amparó fue la responsabilidad civil extracontractual en la que incurra el señor John Viveros Martínez y el señor Viveros Martínez no está vinculado al proceso.  Así mismo, se califica como remota, porque está probado que las causas del accidente de tránsito son imputables únicamente al actuar imprudente del conductor de la motocicleta David Camilo Nieto Rodríguez. 
La Póliza de Auto Pesado No. 021803799 / 0, cuyo asegurado es John Viveros Martínez, no presta cobertura material, de conformidad con los hechos y pretensiones expuestas en el líbelo de la demanda. Lo anterior, en tanto lo que se ampara en la Póliza es la responsabilidad civil extracontractual en que incurra el asegurado John Viveros Martínez, quien no fue vinculado al proceso como responsable del accidente de tránsito del 1 de febrero de 2020. Frente a la cobertura temporal, debe señalarse que el accidente de tránsito en el que falleció el señor David Camilo Nieto ocurrió dentro de la vigencia de la póliza comprendida entre  el 1 de agosto de 2019 hasta el 31 de julio de 2020, bajo la modalidad de ocurrencia. Sin perjuicio de que como se explicó este contrato no presta cobertura material.
Por otro lado, frente a la responsabilidad del extremo pasivo, debe decirse que las causas del accidente de tránsito son imputables únicamente al actuar imprudente del conductor de la motocicleta FVM03F. Lo anterior, por cuanto de conformidad con el Informe Policial de Accidente de Tránsito, al conductor del vehículo de placas FVM03F se le atribuyó la codificación No. 98 “transitar entre vehículos”. Aunado a lo anterior, con la contestación de la demanda se aportó un Informe de Reconstrucción de Accidente de Tránsito, que confirma que el accidente ocurrió como consecuencia del actuar imprudente de la víctima, al desplazarse en medio de los dos automotores, además indica que el motociclista no fue arrollado por el vehículo asegurado, sino que fue la motocicleta la que se volcó sobre las llantas traseras de éste, luego de chocar con el vehículo de placas WCV-406. De manera que la responsabilidad de la víctima se encuentra probada frente al fallecimiento del señor David Camilo Nieto, en el accidente de tránsito ocurrido el 1 de febrero de 2020. Lo que constituye un hecho exclusivo de la víctima como eximente de responsabilidad. Todo lo anterior,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</si>
</sst>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ellyrod25@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70" zoomScaleNormal="70" workbookViewId="0">
      <selection activeCell="B2" sqref="B2:C2"/>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6" t="s">
        <v>0</v>
      </c>
      <c r="B1" s="46"/>
      <c r="C1" s="46"/>
    </row>
    <row r="2" spans="1:3" x14ac:dyDescent="0.25">
      <c r="A2" s="5" t="s">
        <v>1</v>
      </c>
      <c r="B2" s="53" t="s">
        <v>157</v>
      </c>
      <c r="C2" s="54"/>
    </row>
    <row r="3" spans="1:3" x14ac:dyDescent="0.25">
      <c r="A3" s="5" t="s">
        <v>2</v>
      </c>
      <c r="B3" s="49" t="s">
        <v>158</v>
      </c>
      <c r="C3" s="50"/>
    </row>
    <row r="4" spans="1:3" x14ac:dyDescent="0.25">
      <c r="A4" s="5" t="s">
        <v>3</v>
      </c>
      <c r="B4" s="49" t="s">
        <v>159</v>
      </c>
      <c r="C4" s="50"/>
    </row>
    <row r="5" spans="1:3" ht="31.5" customHeight="1" x14ac:dyDescent="0.25">
      <c r="A5" s="5" t="s">
        <v>4</v>
      </c>
      <c r="B5" s="49" t="s">
        <v>160</v>
      </c>
      <c r="C5" s="50"/>
    </row>
    <row r="6" spans="1:3" x14ac:dyDescent="0.25">
      <c r="A6" s="5" t="s">
        <v>5</v>
      </c>
      <c r="B6" s="47" t="s">
        <v>115</v>
      </c>
      <c r="C6" s="47"/>
    </row>
    <row r="7" spans="1:3" x14ac:dyDescent="0.25">
      <c r="A7" s="27" t="s">
        <v>6</v>
      </c>
      <c r="B7" s="49" t="s">
        <v>127</v>
      </c>
      <c r="C7" s="50"/>
    </row>
    <row r="8" spans="1:3" ht="23.1" customHeight="1" x14ac:dyDescent="0.25">
      <c r="A8" s="44" t="s">
        <v>7</v>
      </c>
      <c r="B8" s="56" t="s">
        <v>161</v>
      </c>
      <c r="C8" s="56"/>
    </row>
    <row r="9" spans="1:3" x14ac:dyDescent="0.25">
      <c r="A9" s="28" t="s">
        <v>8</v>
      </c>
      <c r="B9" s="47">
        <v>1016066359</v>
      </c>
      <c r="C9" s="47"/>
    </row>
    <row r="10" spans="1:3" x14ac:dyDescent="0.25">
      <c r="A10" s="28" t="s">
        <v>9</v>
      </c>
      <c r="B10" s="48" t="s">
        <v>162</v>
      </c>
      <c r="C10" s="48"/>
    </row>
    <row r="11" spans="1:3" ht="30" customHeight="1" x14ac:dyDescent="0.25">
      <c r="A11" s="29" t="s">
        <v>10</v>
      </c>
      <c r="B11" s="48">
        <v>3134317279</v>
      </c>
      <c r="C11" s="48"/>
    </row>
    <row r="12" spans="1:3" ht="30" customHeight="1" x14ac:dyDescent="0.25">
      <c r="A12" s="5" t="s">
        <v>11</v>
      </c>
      <c r="B12" s="63" t="s">
        <v>163</v>
      </c>
      <c r="C12" s="64"/>
    </row>
    <row r="13" spans="1:3" x14ac:dyDescent="0.25">
      <c r="A13" s="5" t="s">
        <v>12</v>
      </c>
      <c r="B13" s="47" t="s">
        <v>164</v>
      </c>
      <c r="C13" s="47"/>
    </row>
    <row r="14" spans="1:3" x14ac:dyDescent="0.25">
      <c r="A14" s="5" t="s">
        <v>13</v>
      </c>
      <c r="B14" s="57" t="s">
        <v>165</v>
      </c>
      <c r="C14" s="47"/>
    </row>
    <row r="15" spans="1:3" x14ac:dyDescent="0.25">
      <c r="A15" s="5" t="s">
        <v>14</v>
      </c>
      <c r="B15" s="47" t="s">
        <v>166</v>
      </c>
      <c r="C15" s="47"/>
    </row>
    <row r="16" spans="1:3" x14ac:dyDescent="0.25">
      <c r="A16" s="5" t="s">
        <v>15</v>
      </c>
      <c r="B16" s="47" t="s">
        <v>167</v>
      </c>
      <c r="C16" s="47"/>
    </row>
    <row r="17" spans="1:3" ht="15" customHeight="1" x14ac:dyDescent="0.25">
      <c r="A17" s="5" t="s">
        <v>16</v>
      </c>
      <c r="B17" s="48" t="s">
        <v>124</v>
      </c>
      <c r="C17" s="48"/>
    </row>
    <row r="18" spans="1:3" x14ac:dyDescent="0.25">
      <c r="A18" s="5" t="s">
        <v>17</v>
      </c>
      <c r="B18" s="48" t="s">
        <v>168</v>
      </c>
      <c r="C18" s="48"/>
    </row>
    <row r="19" spans="1:3" ht="18.75" customHeight="1" x14ac:dyDescent="0.25">
      <c r="A19" s="5" t="s">
        <v>18</v>
      </c>
      <c r="B19" s="51">
        <v>3000000</v>
      </c>
      <c r="C19" s="52"/>
    </row>
    <row r="20" spans="1:3" x14ac:dyDescent="0.25">
      <c r="A20" s="5" t="s">
        <v>19</v>
      </c>
      <c r="B20" s="47" t="s">
        <v>169</v>
      </c>
      <c r="C20" s="47"/>
    </row>
    <row r="21" spans="1:3" ht="17.25" customHeight="1" x14ac:dyDescent="0.25">
      <c r="A21" s="5" t="s">
        <v>20</v>
      </c>
      <c r="B21" s="48" t="s">
        <v>138</v>
      </c>
      <c r="C21" s="48"/>
    </row>
    <row r="22" spans="1:3" x14ac:dyDescent="0.25">
      <c r="A22" s="44" t="s">
        <v>21</v>
      </c>
      <c r="B22" s="62" t="s">
        <v>167</v>
      </c>
      <c r="C22" s="62"/>
    </row>
    <row r="23" spans="1:3" x14ac:dyDescent="0.25">
      <c r="A23" s="28" t="s">
        <v>22</v>
      </c>
      <c r="B23" s="61" t="s">
        <v>171</v>
      </c>
      <c r="C23" s="60"/>
    </row>
    <row r="24" spans="1:3" x14ac:dyDescent="0.25">
      <c r="A24" s="28" t="s">
        <v>23</v>
      </c>
      <c r="B24" s="61" t="s">
        <v>170</v>
      </c>
      <c r="C24" s="60"/>
    </row>
    <row r="25" spans="1:3" x14ac:dyDescent="0.25">
      <c r="A25" s="55" t="s">
        <v>24</v>
      </c>
      <c r="B25" s="60" t="s">
        <v>174</v>
      </c>
      <c r="C25" s="45"/>
    </row>
    <row r="26" spans="1:3" x14ac:dyDescent="0.25">
      <c r="A26" s="55"/>
      <c r="B26" s="45"/>
      <c r="C26" s="45"/>
    </row>
    <row r="27" spans="1:3" ht="100.5" customHeight="1" x14ac:dyDescent="0.25">
      <c r="A27" s="55"/>
      <c r="B27" s="45"/>
      <c r="C27" s="45"/>
    </row>
    <row r="28" spans="1:3" x14ac:dyDescent="0.25">
      <c r="A28" s="28" t="s">
        <v>25</v>
      </c>
      <c r="B28" s="45" t="s">
        <v>172</v>
      </c>
      <c r="C28" s="45"/>
    </row>
    <row r="29" spans="1:3" x14ac:dyDescent="0.25">
      <c r="A29" s="28" t="s">
        <v>26</v>
      </c>
      <c r="B29" s="45">
        <v>16483229</v>
      </c>
      <c r="C29" s="45"/>
    </row>
    <row r="30" spans="1:3" x14ac:dyDescent="0.25">
      <c r="A30" s="28" t="s">
        <v>27</v>
      </c>
      <c r="B30" s="45" t="s">
        <v>173</v>
      </c>
      <c r="C30" s="45"/>
    </row>
    <row r="31" spans="1:3" x14ac:dyDescent="0.25">
      <c r="A31" s="28" t="s">
        <v>28</v>
      </c>
      <c r="B31" s="45">
        <v>21803799</v>
      </c>
      <c r="C31" s="45"/>
    </row>
    <row r="32" spans="1:3" x14ac:dyDescent="0.25">
      <c r="A32" s="28" t="s">
        <v>29</v>
      </c>
      <c r="B32" s="58" t="s">
        <v>177</v>
      </c>
      <c r="C32" s="59"/>
    </row>
    <row r="33" spans="1:3" x14ac:dyDescent="0.25">
      <c r="A33" s="5" t="s">
        <v>30</v>
      </c>
      <c r="B33" s="57" t="s">
        <v>175</v>
      </c>
      <c r="C33" s="57"/>
    </row>
    <row r="34" spans="1:3" ht="45" x14ac:dyDescent="0.25">
      <c r="A34" s="5" t="s">
        <v>31</v>
      </c>
      <c r="B34" s="57" t="s">
        <v>176</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D7C85922-EA91-4C71-BE80-48D3CA9F56ED}"/>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4" t="s">
        <v>32</v>
      </c>
      <c r="B1" s="84"/>
      <c r="C1" s="84"/>
    </row>
    <row r="2" spans="1:3" ht="15.75" customHeight="1" x14ac:dyDescent="0.25">
      <c r="A2" s="20" t="s">
        <v>33</v>
      </c>
      <c r="B2" s="74" t="s">
        <v>180</v>
      </c>
      <c r="C2" s="75"/>
    </row>
    <row r="3" spans="1:3" s="2" customFormat="1" x14ac:dyDescent="0.25">
      <c r="A3" s="5" t="s">
        <v>1</v>
      </c>
      <c r="B3" s="47" t="str">
        <f>'AUTOS  NOTA 322'!B2:C2</f>
        <v>11001310303820220044300</v>
      </c>
      <c r="C3" s="47"/>
    </row>
    <row r="4" spans="1:3" s="2" customFormat="1" x14ac:dyDescent="0.25">
      <c r="A4" s="5" t="s">
        <v>2</v>
      </c>
      <c r="B4" s="47" t="str">
        <f>'AUTOS  NOTA 322'!B3:C3</f>
        <v xml:space="preserve">Juzgado Treinta y Ocho (38) Civil del Circuito de Bogotá </v>
      </c>
      <c r="C4" s="47"/>
    </row>
    <row r="5" spans="1:3" s="2" customFormat="1" x14ac:dyDescent="0.25">
      <c r="A5" s="5" t="s">
        <v>3</v>
      </c>
      <c r="B5" s="47" t="str">
        <f>'AUTOS  NOTA 322'!B4:C4</f>
        <v>Marco Lino Nuñez Cárdenas, Lisette Paola Meza Vence, Jorge Gustavo Rodríguez Pardo y José Antonio Rojas Castillo</v>
      </c>
      <c r="C5" s="47"/>
    </row>
    <row r="6" spans="1:3" s="2" customFormat="1" x14ac:dyDescent="0.25">
      <c r="A6" s="5" t="s">
        <v>4</v>
      </c>
      <c r="B6" s="47" t="str">
        <f>'AUTOS  NOTA 322'!B5:C5</f>
        <v xml:space="preserve">Nelly Aracely Rodríguez Labrador (madre), Luis Alejandro Nieto Cuitiva (padre) y Andrea del Pilar Nieto Rodríguez (hermana). </v>
      </c>
      <c r="C6" s="47"/>
    </row>
    <row r="7" spans="1:3" s="2" customFormat="1" x14ac:dyDescent="0.25">
      <c r="A7" s="5" t="s">
        <v>5</v>
      </c>
      <c r="B7" s="47" t="str">
        <f>'AUTOS  NOTA 322'!B6:C6</f>
        <v>LLAMADA EN GARANTIA</v>
      </c>
      <c r="C7" s="47"/>
    </row>
    <row r="8" spans="1:3" s="2" customFormat="1" x14ac:dyDescent="0.25">
      <c r="A8" s="31" t="s">
        <v>34</v>
      </c>
      <c r="B8" s="47" t="str">
        <f>'AUTOS  NOTA 322'!B7:C8</f>
        <v xml:space="preserve">David Camilo Nieto Rodríguez </v>
      </c>
      <c r="C8" s="47"/>
    </row>
    <row r="9" spans="1:3" x14ac:dyDescent="0.25">
      <c r="A9" s="20" t="s">
        <v>35</v>
      </c>
      <c r="B9" s="47">
        <v>21803799</v>
      </c>
      <c r="C9" s="47"/>
    </row>
    <row r="10" spans="1:3" x14ac:dyDescent="0.25">
      <c r="A10" s="20" t="s">
        <v>36</v>
      </c>
      <c r="B10" s="47" t="s">
        <v>127</v>
      </c>
      <c r="C10" s="47"/>
    </row>
    <row r="11" spans="1:3" x14ac:dyDescent="0.25">
      <c r="A11" s="20" t="s">
        <v>38</v>
      </c>
      <c r="B11" s="67">
        <v>4000000000</v>
      </c>
      <c r="C11" s="68"/>
    </row>
    <row r="12" spans="1:3" x14ac:dyDescent="0.25">
      <c r="A12" s="20" t="s">
        <v>39</v>
      </c>
      <c r="B12" s="67">
        <v>1500000</v>
      </c>
      <c r="C12" s="68"/>
    </row>
    <row r="13" spans="1:3" x14ac:dyDescent="0.25">
      <c r="A13" s="20" t="s">
        <v>40</v>
      </c>
      <c r="B13" s="49" t="s">
        <v>117</v>
      </c>
      <c r="C13" s="50"/>
    </row>
    <row r="14" spans="1:3" x14ac:dyDescent="0.25">
      <c r="A14" s="20" t="s">
        <v>41</v>
      </c>
      <c r="B14" s="48" t="s">
        <v>178</v>
      </c>
      <c r="C14" s="47"/>
    </row>
    <row r="15" spans="1:3" x14ac:dyDescent="0.25">
      <c r="A15" s="20" t="s">
        <v>42</v>
      </c>
      <c r="B15" s="47" t="s">
        <v>112</v>
      </c>
      <c r="C15" s="47"/>
    </row>
    <row r="16" spans="1:3" x14ac:dyDescent="0.25">
      <c r="A16" s="20" t="s">
        <v>43</v>
      </c>
      <c r="B16" s="47" t="s">
        <v>112</v>
      </c>
      <c r="C16" s="47"/>
    </row>
    <row r="17" spans="1:3" x14ac:dyDescent="0.25">
      <c r="A17" s="71" t="s">
        <v>44</v>
      </c>
      <c r="B17" s="47" t="s">
        <v>135</v>
      </c>
      <c r="C17" s="47"/>
    </row>
    <row r="18" spans="1:3" x14ac:dyDescent="0.25">
      <c r="A18" s="72"/>
      <c r="B18" s="10" t="s">
        <v>45</v>
      </c>
      <c r="C18" s="10" t="s">
        <v>46</v>
      </c>
    </row>
    <row r="19" spans="1:3" x14ac:dyDescent="0.25">
      <c r="A19" s="72"/>
      <c r="B19" s="6" t="s">
        <v>47</v>
      </c>
      <c r="C19" s="6"/>
    </row>
    <row r="20" spans="1:3" x14ac:dyDescent="0.25">
      <c r="A20" s="72"/>
      <c r="B20" s="6"/>
      <c r="C20" s="6"/>
    </row>
    <row r="21" spans="1:3" x14ac:dyDescent="0.25">
      <c r="A21" s="73"/>
      <c r="B21" s="6"/>
      <c r="C21" s="6"/>
    </row>
    <row r="22" spans="1:3" x14ac:dyDescent="0.25">
      <c r="A22" s="20" t="s">
        <v>48</v>
      </c>
      <c r="B22" s="47"/>
      <c r="C22" s="47"/>
    </row>
    <row r="23" spans="1:3" x14ac:dyDescent="0.25">
      <c r="A23" s="20" t="s">
        <v>49</v>
      </c>
      <c r="B23" s="74"/>
      <c r="C23" s="75"/>
    </row>
    <row r="24" spans="1:3" x14ac:dyDescent="0.25">
      <c r="A24" s="20" t="s">
        <v>50</v>
      </c>
      <c r="B24" s="47" t="s">
        <v>122</v>
      </c>
      <c r="C24" s="47"/>
    </row>
    <row r="25" spans="1:3" x14ac:dyDescent="0.25">
      <c r="A25" s="20" t="s">
        <v>51</v>
      </c>
      <c r="B25" s="47"/>
      <c r="C25" s="47"/>
    </row>
    <row r="26" spans="1:3" x14ac:dyDescent="0.25">
      <c r="A26" s="20" t="s">
        <v>52</v>
      </c>
      <c r="B26" s="47"/>
      <c r="C26" s="47"/>
    </row>
    <row r="27" spans="1:3" x14ac:dyDescent="0.25">
      <c r="A27" s="19" t="s">
        <v>53</v>
      </c>
      <c r="B27" s="47"/>
      <c r="C27" s="47"/>
    </row>
    <row r="28" spans="1:3" x14ac:dyDescent="0.25">
      <c r="A28" s="76" t="s">
        <v>54</v>
      </c>
      <c r="B28" s="76"/>
      <c r="C28" s="76"/>
    </row>
    <row r="29" spans="1:3" x14ac:dyDescent="0.25">
      <c r="A29" s="69" t="s">
        <v>55</v>
      </c>
      <c r="B29" s="70"/>
      <c r="C29" s="11"/>
    </row>
    <row r="30" spans="1:3" x14ac:dyDescent="0.25">
      <c r="A30" s="69" t="s">
        <v>56</v>
      </c>
      <c r="B30" s="70"/>
      <c r="C30" s="11"/>
    </row>
    <row r="31" spans="1:3" x14ac:dyDescent="0.25">
      <c r="A31" s="69" t="s">
        <v>57</v>
      </c>
      <c r="B31" s="70"/>
      <c r="C31" s="12"/>
    </row>
    <row r="32" spans="1:3" x14ac:dyDescent="0.25">
      <c r="A32" s="69" t="s">
        <v>58</v>
      </c>
      <c r="B32" s="70"/>
      <c r="C32" s="11"/>
    </row>
    <row r="33" spans="1:3" x14ac:dyDescent="0.25">
      <c r="A33" s="69" t="s">
        <v>59</v>
      </c>
      <c r="B33" s="70"/>
      <c r="C33" s="11"/>
    </row>
    <row r="34" spans="1:3" x14ac:dyDescent="0.25">
      <c r="A34" s="69" t="s">
        <v>60</v>
      </c>
      <c r="B34" s="70"/>
      <c r="C34" s="13"/>
    </row>
    <row r="35" spans="1:3" x14ac:dyDescent="0.25">
      <c r="A35" s="65" t="s">
        <v>61</v>
      </c>
      <c r="B35" s="66"/>
      <c r="C35" s="14"/>
    </row>
    <row r="36" spans="1:3" x14ac:dyDescent="0.25">
      <c r="A36" s="65" t="s">
        <v>62</v>
      </c>
      <c r="B36" s="66"/>
      <c r="C36" s="15"/>
    </row>
    <row r="37" spans="1:3" x14ac:dyDescent="0.25">
      <c r="A37" s="77" t="s">
        <v>63</v>
      </c>
      <c r="B37" s="78"/>
      <c r="C37" s="15"/>
    </row>
    <row r="38" spans="1:3" x14ac:dyDescent="0.25">
      <c r="A38" s="79"/>
      <c r="B38" s="80"/>
      <c r="C38" s="15"/>
    </row>
    <row r="39" spans="1:3" x14ac:dyDescent="0.25">
      <c r="A39" s="81"/>
      <c r="B39" s="82"/>
      <c r="C39" s="15"/>
    </row>
    <row r="40" spans="1:3" x14ac:dyDescent="0.25">
      <c r="A40" s="83" t="s">
        <v>64</v>
      </c>
      <c r="B40" s="83"/>
      <c r="C40" s="83"/>
    </row>
    <row r="41" spans="1:3" x14ac:dyDescent="0.25">
      <c r="A41" s="17" t="s">
        <v>65</v>
      </c>
      <c r="B41" s="18"/>
      <c r="C41" s="15"/>
    </row>
    <row r="42" spans="1:3" x14ac:dyDescent="0.25">
      <c r="A42" s="65" t="s">
        <v>66</v>
      </c>
      <c r="B42" s="66"/>
      <c r="C42" s="15"/>
    </row>
    <row r="43" spans="1:3" x14ac:dyDescent="0.25">
      <c r="A43" s="65" t="s">
        <v>67</v>
      </c>
      <c r="B43" s="66"/>
      <c r="C43" s="15"/>
    </row>
    <row r="44" spans="1:3" x14ac:dyDescent="0.25">
      <c r="A44" s="17" t="s">
        <v>68</v>
      </c>
      <c r="B44" s="18"/>
      <c r="C44" s="15" t="s">
        <v>179</v>
      </c>
    </row>
    <row r="45" spans="1:3" x14ac:dyDescent="0.25">
      <c r="A45" s="17" t="s">
        <v>69</v>
      </c>
      <c r="B45" s="18"/>
      <c r="C45" s="15"/>
    </row>
    <row r="46" spans="1:3" x14ac:dyDescent="0.25">
      <c r="A46" s="65" t="s">
        <v>70</v>
      </c>
      <c r="B46" s="66"/>
      <c r="C46" s="15"/>
    </row>
    <row r="47" spans="1:3" x14ac:dyDescent="0.25">
      <c r="A47" s="17" t="s">
        <v>71</v>
      </c>
      <c r="B47" s="16"/>
      <c r="C47" s="15"/>
    </row>
    <row r="48" spans="1:3" x14ac:dyDescent="0.25">
      <c r="A48" s="65" t="s">
        <v>72</v>
      </c>
      <c r="B48" s="66"/>
      <c r="C48" s="15"/>
    </row>
    <row r="49" spans="1:3" x14ac:dyDescent="0.25">
      <c r="A49" s="65" t="s">
        <v>73</v>
      </c>
      <c r="B49" s="66"/>
      <c r="C49" s="15"/>
    </row>
    <row r="50" spans="1:3" x14ac:dyDescent="0.25">
      <c r="A50" s="65" t="s">
        <v>63</v>
      </c>
      <c r="B50" s="66"/>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16" zoomScale="115" zoomScaleNormal="115" workbookViewId="0">
      <selection activeCell="A19" sqref="A19"/>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4" t="s">
        <v>74</v>
      </c>
      <c r="B1" s="84"/>
      <c r="C1" s="84"/>
    </row>
    <row r="2" spans="1:9" ht="15" customHeight="1" x14ac:dyDescent="0.25">
      <c r="A2" s="35" t="s">
        <v>33</v>
      </c>
      <c r="B2" s="88" t="str">
        <f>'AUTOS NOTA 321'!B2:C2</f>
        <v>SINIESTRO   89072073  LEGIS APJ32420</v>
      </c>
      <c r="C2" s="89"/>
    </row>
    <row r="3" spans="1:9" x14ac:dyDescent="0.25">
      <c r="A3" s="36" t="s">
        <v>1</v>
      </c>
      <c r="B3" s="103" t="str">
        <f>'AUTOS  NOTA 322'!B2:C2</f>
        <v>11001310303820220044300</v>
      </c>
      <c r="C3" s="103"/>
    </row>
    <row r="4" spans="1:9" x14ac:dyDescent="0.25">
      <c r="A4" s="36" t="s">
        <v>2</v>
      </c>
      <c r="B4" s="103" t="str">
        <f>'AUTOS  NOTA 322'!B3:C3</f>
        <v xml:space="preserve">Juzgado Treinta y Ocho (38) Civil del Circuito de Bogotá </v>
      </c>
      <c r="C4" s="103"/>
    </row>
    <row r="5" spans="1:9" x14ac:dyDescent="0.25">
      <c r="A5" s="36" t="s">
        <v>3</v>
      </c>
      <c r="B5" s="103" t="str">
        <f>'AUTOS  NOTA 322'!B4:C4</f>
        <v>Marco Lino Nuñez Cárdenas, Lisette Paola Meza Vence, Jorge Gustavo Rodríguez Pardo y José Antonio Rojas Castillo</v>
      </c>
      <c r="C5" s="103"/>
    </row>
    <row r="6" spans="1:9" ht="15" customHeight="1" x14ac:dyDescent="0.25">
      <c r="A6" s="36" t="s">
        <v>4</v>
      </c>
      <c r="B6" s="103" t="str">
        <f>'AUTOS  NOTA 322'!B5:C5</f>
        <v xml:space="preserve">Nelly Aracely Rodríguez Labrador (madre), Luis Alejandro Nieto Cuitiva (padre) y Andrea del Pilar Nieto Rodríguez (hermana). </v>
      </c>
      <c r="C6" s="103"/>
    </row>
    <row r="7" spans="1:9" x14ac:dyDescent="0.25">
      <c r="A7" s="36" t="s">
        <v>5</v>
      </c>
      <c r="B7" s="103" t="str">
        <f>'AUTOS  NOTA 322'!B6:C6</f>
        <v>LLAMADA EN GARANTIA</v>
      </c>
      <c r="C7" s="103"/>
    </row>
    <row r="8" spans="1:9" x14ac:dyDescent="0.25">
      <c r="A8" s="38" t="s">
        <v>34</v>
      </c>
      <c r="B8" s="103" t="str">
        <f>'AUTOS  NOTA 322'!B7:C8</f>
        <v xml:space="preserve">David Camilo Nieto Rodríguez </v>
      </c>
      <c r="C8" s="103"/>
    </row>
    <row r="9" spans="1:9" ht="30" x14ac:dyDescent="0.25">
      <c r="A9" s="36" t="s">
        <v>75</v>
      </c>
      <c r="B9" s="101">
        <f>SUM(C11,C12,C14,C15,C17)</f>
        <v>1061000000</v>
      </c>
      <c r="C9" s="102"/>
    </row>
    <row r="10" spans="1:9" x14ac:dyDescent="0.25">
      <c r="A10" s="104" t="s">
        <v>76</v>
      </c>
      <c r="B10" s="93" t="s">
        <v>77</v>
      </c>
      <c r="C10" s="94"/>
    </row>
    <row r="11" spans="1:9" x14ac:dyDescent="0.25">
      <c r="A11" s="104"/>
      <c r="B11" s="37" t="s">
        <v>78</v>
      </c>
      <c r="C11" s="32">
        <v>450000000</v>
      </c>
    </row>
    <row r="12" spans="1:9" x14ac:dyDescent="0.25">
      <c r="A12" s="104"/>
      <c r="B12" s="37" t="s">
        <v>79</v>
      </c>
      <c r="C12" s="32">
        <v>0</v>
      </c>
    </row>
    <row r="13" spans="1:9" x14ac:dyDescent="0.25">
      <c r="A13" s="104"/>
      <c r="B13" s="93"/>
      <c r="C13" s="94"/>
    </row>
    <row r="14" spans="1:9" x14ac:dyDescent="0.25">
      <c r="A14" s="104"/>
      <c r="B14" s="37" t="s">
        <v>80</v>
      </c>
      <c r="C14" s="40">
        <v>305500000</v>
      </c>
    </row>
    <row r="15" spans="1:9" x14ac:dyDescent="0.25">
      <c r="A15" s="104"/>
      <c r="B15" s="37" t="s">
        <v>81</v>
      </c>
      <c r="C15" s="40">
        <v>305500000</v>
      </c>
      <c r="E15" t="s">
        <v>82</v>
      </c>
      <c r="F15" s="22">
        <v>0.7</v>
      </c>
    </row>
    <row r="16" spans="1:9" x14ac:dyDescent="0.25">
      <c r="A16" s="104"/>
      <c r="B16" s="93" t="s">
        <v>83</v>
      </c>
      <c r="C16" s="94"/>
      <c r="E16" t="s">
        <v>84</v>
      </c>
      <c r="F16" s="23">
        <v>0.3</v>
      </c>
      <c r="I16" s="25"/>
    </row>
    <row r="17" spans="1:9" x14ac:dyDescent="0.25">
      <c r="A17" s="104"/>
      <c r="B17" s="37"/>
      <c r="C17" s="41"/>
      <c r="F17" s="26"/>
      <c r="I17" s="25"/>
    </row>
    <row r="18" spans="1:9" ht="23.25" customHeight="1" x14ac:dyDescent="0.25">
      <c r="A18" s="39" t="s">
        <v>85</v>
      </c>
      <c r="B18" s="88" t="s">
        <v>123</v>
      </c>
      <c r="C18" s="89"/>
    </row>
    <row r="19" spans="1:9" ht="60" x14ac:dyDescent="0.25">
      <c r="A19" s="36" t="s">
        <v>86</v>
      </c>
      <c r="B19" s="95" t="s">
        <v>183</v>
      </c>
      <c r="C19" s="96"/>
    </row>
    <row r="20" spans="1:9" ht="15" customHeight="1" x14ac:dyDescent="0.25">
      <c r="A20" s="21" t="s">
        <v>87</v>
      </c>
      <c r="B20" s="90">
        <f>((C22+C23+C25+C26+C30+C28+C32+C34+C29+C33)-C37)*C36*C38</f>
        <v>298500000</v>
      </c>
      <c r="C20" s="90"/>
    </row>
    <row r="21" spans="1:9" x14ac:dyDescent="0.25">
      <c r="A21" s="7" t="s">
        <v>88</v>
      </c>
      <c r="B21" s="97" t="s">
        <v>77</v>
      </c>
      <c r="C21" s="98"/>
    </row>
    <row r="22" spans="1:9" x14ac:dyDescent="0.25">
      <c r="A22" s="99"/>
      <c r="B22" s="37" t="s">
        <v>78</v>
      </c>
      <c r="C22" s="32">
        <v>0</v>
      </c>
    </row>
    <row r="23" spans="1:9" x14ac:dyDescent="0.25">
      <c r="A23" s="100"/>
      <c r="B23" s="37" t="s">
        <v>79</v>
      </c>
      <c r="C23" s="32">
        <v>0</v>
      </c>
    </row>
    <row r="24" spans="1:9" x14ac:dyDescent="0.25">
      <c r="A24" s="100"/>
      <c r="B24" s="93" t="s">
        <v>89</v>
      </c>
      <c r="C24" s="94"/>
    </row>
    <row r="25" spans="1:9" x14ac:dyDescent="0.25">
      <c r="A25" s="100"/>
      <c r="B25" s="37" t="s">
        <v>80</v>
      </c>
      <c r="C25" s="32">
        <v>150000000</v>
      </c>
    </row>
    <row r="26" spans="1:9" ht="29.1" customHeight="1" x14ac:dyDescent="0.25">
      <c r="A26" s="100"/>
      <c r="B26" s="37" t="s">
        <v>90</v>
      </c>
      <c r="C26" s="32">
        <v>150000000</v>
      </c>
    </row>
    <row r="27" spans="1:9" x14ac:dyDescent="0.25">
      <c r="A27" s="100"/>
      <c r="B27" s="93" t="s">
        <v>91</v>
      </c>
      <c r="C27" s="94"/>
    </row>
    <row r="28" spans="1:9" x14ac:dyDescent="0.25">
      <c r="A28" s="100"/>
      <c r="B28" s="37" t="s">
        <v>92</v>
      </c>
      <c r="C28" s="32">
        <v>0</v>
      </c>
    </row>
    <row r="29" spans="1:9" x14ac:dyDescent="0.25">
      <c r="A29" s="100"/>
      <c r="B29" s="37" t="s">
        <v>78</v>
      </c>
      <c r="C29" s="32">
        <v>0</v>
      </c>
    </row>
    <row r="30" spans="1:9" x14ac:dyDescent="0.25">
      <c r="A30" s="100"/>
      <c r="B30" s="37" t="s">
        <v>79</v>
      </c>
      <c r="C30" s="32">
        <v>0</v>
      </c>
    </row>
    <row r="31" spans="1:9" x14ac:dyDescent="0.25">
      <c r="A31" s="100"/>
      <c r="B31" s="93" t="s">
        <v>93</v>
      </c>
      <c r="C31" s="94"/>
    </row>
    <row r="32" spans="1:9" x14ac:dyDescent="0.25">
      <c r="A32" s="100"/>
      <c r="B32" s="37"/>
      <c r="C32" s="32"/>
    </row>
    <row r="33" spans="1:3" x14ac:dyDescent="0.25">
      <c r="A33" s="100"/>
      <c r="B33" s="37" t="s">
        <v>78</v>
      </c>
      <c r="C33" s="32">
        <v>0</v>
      </c>
    </row>
    <row r="34" spans="1:3" x14ac:dyDescent="0.25">
      <c r="A34" s="100"/>
      <c r="B34" s="37" t="s">
        <v>79</v>
      </c>
      <c r="C34" s="32">
        <v>0</v>
      </c>
    </row>
    <row r="35" spans="1:3" x14ac:dyDescent="0.25">
      <c r="A35" s="100"/>
      <c r="B35" s="93" t="s">
        <v>94</v>
      </c>
      <c r="C35" s="94"/>
    </row>
    <row r="36" spans="1:3" x14ac:dyDescent="0.25">
      <c r="A36" s="100"/>
      <c r="B36" s="37" t="s">
        <v>95</v>
      </c>
      <c r="C36" s="33">
        <v>1</v>
      </c>
    </row>
    <row r="37" spans="1:3" x14ac:dyDescent="0.25">
      <c r="A37" s="100"/>
      <c r="B37" s="37" t="s">
        <v>39</v>
      </c>
      <c r="C37" s="34">
        <v>1500000</v>
      </c>
    </row>
    <row r="38" spans="1:3" x14ac:dyDescent="0.25">
      <c r="A38" s="100"/>
      <c r="B38" s="37" t="s">
        <v>96</v>
      </c>
      <c r="C38" s="33">
        <v>1</v>
      </c>
    </row>
    <row r="39" spans="1:3" x14ac:dyDescent="0.25">
      <c r="A39" s="24" t="s">
        <v>97</v>
      </c>
      <c r="B39" s="90">
        <f>IFERROR(B20*(VLOOKUP(B18,E15:F17,2,0)),16666)</f>
        <v>16666</v>
      </c>
      <c r="C39" s="90"/>
    </row>
    <row r="40" spans="1:3" ht="93" customHeight="1" x14ac:dyDescent="0.25">
      <c r="A40" s="36" t="s">
        <v>98</v>
      </c>
      <c r="B40" s="91" t="s">
        <v>181</v>
      </c>
      <c r="C40" s="92"/>
    </row>
    <row r="41" spans="1:3" ht="211.5" customHeight="1" x14ac:dyDescent="0.25">
      <c r="A41" s="36" t="s">
        <v>99</v>
      </c>
      <c r="B41" s="86" t="s">
        <v>182</v>
      </c>
      <c r="C41" s="87"/>
    </row>
    <row r="42" spans="1:3" ht="26.1" customHeight="1" x14ac:dyDescent="0.25">
      <c r="A42" s="43" t="s">
        <v>100</v>
      </c>
      <c r="B42" s="43"/>
      <c r="C42" s="43"/>
    </row>
    <row r="43" spans="1:3" x14ac:dyDescent="0.25">
      <c r="A43" s="42" t="s">
        <v>101</v>
      </c>
      <c r="B43" s="85"/>
      <c r="C43" s="85"/>
    </row>
    <row r="44" spans="1:3" ht="41.1" customHeight="1" x14ac:dyDescent="0.25">
      <c r="A44" s="42" t="s">
        <v>102</v>
      </c>
      <c r="B44" s="85"/>
      <c r="C44" s="85"/>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4" t="s">
        <v>103</v>
      </c>
      <c r="B1" s="84"/>
      <c r="C1" s="84"/>
    </row>
    <row r="2" spans="1:3" x14ac:dyDescent="0.25">
      <c r="A2" s="20" t="s">
        <v>33</v>
      </c>
      <c r="B2" s="74" t="str">
        <f>'AUTOS NOTA 324'!B2:C2</f>
        <v>SINIESTRO   89072073  LEGIS APJ32420</v>
      </c>
      <c r="C2" s="75"/>
    </row>
    <row r="3" spans="1:3" x14ac:dyDescent="0.25">
      <c r="A3" s="5" t="s">
        <v>1</v>
      </c>
      <c r="B3" s="47" t="str">
        <f>'AUTOS  NOTA 322'!B2:C2</f>
        <v>11001310303820220044300</v>
      </c>
      <c r="C3" s="47"/>
    </row>
    <row r="4" spans="1:3" x14ac:dyDescent="0.25">
      <c r="A4" s="5" t="s">
        <v>2</v>
      </c>
      <c r="B4" s="47" t="str">
        <f>'AUTOS  NOTA 322'!B3:C3</f>
        <v xml:space="preserve">Juzgado Treinta y Ocho (38) Civil del Circuito de Bogotá </v>
      </c>
      <c r="C4" s="47"/>
    </row>
    <row r="5" spans="1:3" x14ac:dyDescent="0.25">
      <c r="A5" s="5" t="s">
        <v>3</v>
      </c>
      <c r="B5" s="47" t="str">
        <f>'AUTOS  NOTA 322'!B4:C4</f>
        <v>Marco Lino Nuñez Cárdenas, Lisette Paola Meza Vence, Jorge Gustavo Rodríguez Pardo y José Antonio Rojas Castillo</v>
      </c>
      <c r="C5" s="47"/>
    </row>
    <row r="6" spans="1:3" ht="15" customHeight="1" x14ac:dyDescent="0.25">
      <c r="A6" s="5" t="s">
        <v>4</v>
      </c>
      <c r="B6" s="47" t="str">
        <f>'AUTOS  NOTA 322'!B5:C5</f>
        <v xml:space="preserve">Nelly Aracely Rodríguez Labrador (madre), Luis Alejandro Nieto Cuitiva (padre) y Andrea del Pilar Nieto Rodríguez (hermana). </v>
      </c>
      <c r="C6" s="47"/>
    </row>
    <row r="7" spans="1:3" ht="15" customHeight="1" x14ac:dyDescent="0.25">
      <c r="A7" s="5" t="s">
        <v>5</v>
      </c>
      <c r="B7" s="47" t="str">
        <f>'AUTOS  NOTA 322'!B6:C6</f>
        <v>LLAMADA EN GARANTIA</v>
      </c>
      <c r="C7" s="47"/>
    </row>
    <row r="8" spans="1:3" ht="15" customHeight="1" x14ac:dyDescent="0.25">
      <c r="A8" s="31" t="s">
        <v>34</v>
      </c>
      <c r="B8" s="47" t="str">
        <f>'AUTOS  NOTA 322'!B7:C8</f>
        <v xml:space="preserve">David Camilo Nieto Rodríguez </v>
      </c>
      <c r="C8" s="47"/>
    </row>
    <row r="9" spans="1:3" ht="18.95" customHeight="1" x14ac:dyDescent="0.25">
      <c r="A9" s="5" t="s">
        <v>104</v>
      </c>
      <c r="B9" s="47"/>
      <c r="C9" s="47"/>
    </row>
    <row r="10" spans="1:3" x14ac:dyDescent="0.25">
      <c r="A10" s="7" t="s">
        <v>88</v>
      </c>
      <c r="B10" s="107">
        <f>'AUTOS NOTA 324'!B20:C20</f>
        <v>298500000</v>
      </c>
      <c r="C10" s="107"/>
    </row>
    <row r="11" spans="1:3" x14ac:dyDescent="0.25">
      <c r="A11" s="7" t="s">
        <v>105</v>
      </c>
      <c r="B11" s="108">
        <f>'AUTOS NOTA 324'!B39:C39</f>
        <v>16666</v>
      </c>
      <c r="C11" s="47"/>
    </row>
    <row r="12" spans="1:3" ht="30" x14ac:dyDescent="0.25">
      <c r="A12" s="7" t="s">
        <v>106</v>
      </c>
      <c r="B12" s="105"/>
      <c r="C12" s="106"/>
    </row>
    <row r="13" spans="1:3" ht="45" x14ac:dyDescent="0.25">
      <c r="A13" s="5" t="s">
        <v>107</v>
      </c>
      <c r="B13" s="47"/>
      <c r="C13" s="47"/>
    </row>
    <row r="14" spans="1:3" ht="45" x14ac:dyDescent="0.25">
      <c r="A14" s="5" t="s">
        <v>108</v>
      </c>
      <c r="B14" s="47"/>
      <c r="C14" s="47"/>
    </row>
    <row r="15" spans="1:3" x14ac:dyDescent="0.25">
      <c r="A15" s="5" t="s">
        <v>109</v>
      </c>
      <c r="B15" s="6"/>
      <c r="C15" s="6"/>
    </row>
    <row r="16" spans="1:3" x14ac:dyDescent="0.25">
      <c r="A16" s="7" t="s">
        <v>110</v>
      </c>
      <c r="B16" s="47"/>
      <c r="C16" s="47"/>
    </row>
    <row r="17" spans="1:3" x14ac:dyDescent="0.25">
      <c r="A17" s="6" t="s">
        <v>111</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25">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25">
      <c r="A3" t="s">
        <v>128</v>
      </c>
      <c r="C3" t="s">
        <v>129</v>
      </c>
      <c r="D3" s="2" t="s">
        <v>130</v>
      </c>
      <c r="E3" s="1" t="s">
        <v>131</v>
      </c>
      <c r="F3" s="2" t="s">
        <v>84</v>
      </c>
      <c r="G3" s="4">
        <v>0.3</v>
      </c>
      <c r="H3" t="s">
        <v>132</v>
      </c>
      <c r="I3" t="s">
        <v>133</v>
      </c>
      <c r="L3" s="30" t="s">
        <v>37</v>
      </c>
      <c r="M3" t="s">
        <v>134</v>
      </c>
      <c r="N3" t="s">
        <v>123</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91</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Diana Carolina Burgos Castillo</cp:lastModifiedBy>
  <cp:revision/>
  <dcterms:created xsi:type="dcterms:W3CDTF">2020-12-07T14:41:17Z</dcterms:created>
  <dcterms:modified xsi:type="dcterms:W3CDTF">2024-06-21T16:33:38Z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