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ngela Maria Arango\Downloads\"/>
    </mc:Choice>
  </mc:AlternateContent>
  <xr:revisionPtr revIDLastSave="0" documentId="13_ncr:1_{688C670C-5F0F-4201-B367-140A4D42F8E0}" xr6:coauthVersionLast="47" xr6:coauthVersionMax="47" xr10:uidLastSave="{00000000-0000-0000-0000-000000000000}"/>
  <bookViews>
    <workbookView xWindow="14295" yWindow="0" windowWidth="14610" windowHeight="15585" firstSheet="1" activeTab="4" xr2:uid="{00000000-000D-0000-FFFF-FFFF00000000}"/>
  </bookViews>
  <sheets>
    <sheet name="FE2Y3197" sheetId="1" r:id="rId1"/>
    <sheet name="FE2Y3198" sheetId="2" r:id="rId2"/>
    <sheet name="FE2Y3199" sheetId="3" r:id="rId3"/>
    <sheet name="FE2Y3214" sheetId="4" r:id="rId4"/>
    <sheet name="FE2Y346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3" l="1"/>
  <c r="I26" i="3" s="1"/>
  <c r="I25" i="2"/>
  <c r="I26" i="2" s="1"/>
  <c r="I24" i="5"/>
  <c r="E16" i="5"/>
  <c r="G16" i="5"/>
  <c r="H16" i="5" s="1"/>
  <c r="I16" i="5" s="1"/>
  <c r="E17" i="5"/>
  <c r="G17" i="5"/>
  <c r="H17" i="5" s="1"/>
  <c r="I17" i="5" s="1"/>
  <c r="E18" i="5"/>
  <c r="G18" i="5"/>
  <c r="H18" i="5" s="1"/>
  <c r="I18" i="5" s="1"/>
  <c r="E19" i="5"/>
  <c r="G19" i="5"/>
  <c r="H19" i="5" s="1"/>
  <c r="I19" i="5" s="1"/>
  <c r="E20" i="5"/>
  <c r="G20" i="5"/>
  <c r="H20" i="5" s="1"/>
  <c r="I20" i="5" s="1"/>
  <c r="E21" i="5"/>
  <c r="G21" i="5"/>
  <c r="H21" i="5" s="1"/>
  <c r="I21" i="5" s="1"/>
  <c r="E22" i="5"/>
  <c r="G22" i="5"/>
  <c r="H22" i="5" s="1"/>
  <c r="I22" i="5" s="1"/>
  <c r="E23" i="5"/>
  <c r="G23" i="5"/>
  <c r="H23" i="5" s="1"/>
  <c r="I24" i="4"/>
  <c r="I23" i="4"/>
  <c r="I26" i="4"/>
  <c r="I25" i="4"/>
  <c r="E16" i="4"/>
  <c r="G16" i="4"/>
  <c r="H16" i="4"/>
  <c r="I16" i="4"/>
  <c r="E17" i="4"/>
  <c r="G17" i="4"/>
  <c r="H17" i="4"/>
  <c r="I17" i="4"/>
  <c r="E18" i="4"/>
  <c r="G18" i="4"/>
  <c r="H18" i="4"/>
  <c r="I18" i="4"/>
  <c r="E19" i="4"/>
  <c r="G19" i="4"/>
  <c r="H19" i="4"/>
  <c r="I19" i="4"/>
  <c r="E20" i="4"/>
  <c r="G20" i="4"/>
  <c r="H20" i="4"/>
  <c r="I20" i="4"/>
  <c r="E21" i="4"/>
  <c r="G21" i="4"/>
  <c r="H21" i="4"/>
  <c r="I21" i="4"/>
  <c r="E22" i="4"/>
  <c r="G22" i="4"/>
  <c r="H22" i="4"/>
  <c r="I22" i="4"/>
  <c r="E23" i="4"/>
  <c r="G23" i="4"/>
  <c r="H23" i="4"/>
  <c r="I15" i="3"/>
  <c r="E16" i="3"/>
  <c r="G16" i="3"/>
  <c r="H16" i="3" s="1"/>
  <c r="I16" i="3" s="1"/>
  <c r="E17" i="3"/>
  <c r="G17" i="3"/>
  <c r="H17" i="3" s="1"/>
  <c r="I17" i="3" s="1"/>
  <c r="E18" i="3"/>
  <c r="G18" i="3"/>
  <c r="H18" i="3" s="1"/>
  <c r="I18" i="3" s="1"/>
  <c r="E19" i="3"/>
  <c r="G19" i="3"/>
  <c r="H19" i="3" s="1"/>
  <c r="I19" i="3" s="1"/>
  <c r="E20" i="3"/>
  <c r="G20" i="3"/>
  <c r="H20" i="3" s="1"/>
  <c r="I20" i="3" s="1"/>
  <c r="E21" i="3"/>
  <c r="G21" i="3"/>
  <c r="H21" i="3" s="1"/>
  <c r="I21" i="3" s="1"/>
  <c r="E22" i="3"/>
  <c r="G22" i="3"/>
  <c r="H22" i="3" s="1"/>
  <c r="I22" i="3" s="1"/>
  <c r="E23" i="3"/>
  <c r="G23" i="3"/>
  <c r="H23" i="3" s="1"/>
  <c r="I23" i="3" s="1"/>
  <c r="I24" i="2"/>
  <c r="E16" i="2"/>
  <c r="G16" i="2"/>
  <c r="H16" i="2" s="1"/>
  <c r="I16" i="2" s="1"/>
  <c r="E17" i="2"/>
  <c r="G17" i="2"/>
  <c r="H17" i="2" s="1"/>
  <c r="I17" i="2" s="1"/>
  <c r="E18" i="2"/>
  <c r="G18" i="2"/>
  <c r="H18" i="2" s="1"/>
  <c r="I18" i="2" s="1"/>
  <c r="E19" i="2"/>
  <c r="G19" i="2"/>
  <c r="H19" i="2" s="1"/>
  <c r="I19" i="2" s="1"/>
  <c r="E20" i="2"/>
  <c r="G20" i="2"/>
  <c r="H20" i="2" s="1"/>
  <c r="I20" i="2" s="1"/>
  <c r="E21" i="2"/>
  <c r="G21" i="2"/>
  <c r="H21" i="2" s="1"/>
  <c r="I21" i="2" s="1"/>
  <c r="E22" i="2"/>
  <c r="G22" i="2"/>
  <c r="H22" i="2" s="1"/>
  <c r="I22" i="2" s="1"/>
  <c r="E23" i="2"/>
  <c r="G23" i="2"/>
  <c r="H23" i="2" s="1"/>
  <c r="I23" i="2" s="1"/>
  <c r="I25" i="1"/>
  <c r="I24" i="1"/>
  <c r="I16" i="1"/>
  <c r="I17" i="1"/>
  <c r="I18" i="1"/>
  <c r="I19" i="1"/>
  <c r="I20" i="1"/>
  <c r="I21" i="1"/>
  <c r="I22" i="1"/>
  <c r="I23" i="1"/>
  <c r="G23" i="1"/>
  <c r="H23" i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E16" i="1"/>
  <c r="E17" i="1"/>
  <c r="E18" i="1"/>
  <c r="E19" i="1"/>
  <c r="E20" i="1"/>
  <c r="E21" i="1"/>
  <c r="E22" i="1"/>
  <c r="E23" i="1"/>
  <c r="G15" i="5"/>
  <c r="H15" i="5" s="1"/>
  <c r="E15" i="5"/>
  <c r="G14" i="5"/>
  <c r="H14" i="5" s="1"/>
  <c r="E14" i="5"/>
  <c r="G13" i="5"/>
  <c r="H13" i="5" s="1"/>
  <c r="E13" i="5"/>
  <c r="G12" i="5"/>
  <c r="H12" i="5" s="1"/>
  <c r="E12" i="5"/>
  <c r="G11" i="5"/>
  <c r="H11" i="5" s="1"/>
  <c r="E11" i="5"/>
  <c r="G10" i="5"/>
  <c r="H10" i="5" s="1"/>
  <c r="E10" i="5"/>
  <c r="G9" i="5"/>
  <c r="H9" i="5" s="1"/>
  <c r="I9" i="5" s="1"/>
  <c r="E9" i="5"/>
  <c r="G8" i="5"/>
  <c r="H8" i="5" s="1"/>
  <c r="E8" i="5"/>
  <c r="G7" i="5"/>
  <c r="H7" i="5" s="1"/>
  <c r="I7" i="5" s="1"/>
  <c r="E7" i="5"/>
  <c r="G6" i="5"/>
  <c r="H6" i="5" s="1"/>
  <c r="E6" i="5"/>
  <c r="G5" i="5"/>
  <c r="H5" i="5" s="1"/>
  <c r="E5" i="5"/>
  <c r="G15" i="4"/>
  <c r="H15" i="4" s="1"/>
  <c r="E15" i="4"/>
  <c r="G14" i="4"/>
  <c r="H14" i="4" s="1"/>
  <c r="E14" i="4"/>
  <c r="G13" i="4"/>
  <c r="H13" i="4" s="1"/>
  <c r="E13" i="4"/>
  <c r="G12" i="4"/>
  <c r="H12" i="4" s="1"/>
  <c r="E12" i="4"/>
  <c r="G11" i="4"/>
  <c r="H11" i="4" s="1"/>
  <c r="E11" i="4"/>
  <c r="G10" i="4"/>
  <c r="H10" i="4" s="1"/>
  <c r="E10" i="4"/>
  <c r="G9" i="4"/>
  <c r="H9" i="4" s="1"/>
  <c r="E9" i="4"/>
  <c r="G8" i="4"/>
  <c r="H8" i="4" s="1"/>
  <c r="E8" i="4"/>
  <c r="G7" i="4"/>
  <c r="H7" i="4" s="1"/>
  <c r="E7" i="4"/>
  <c r="G6" i="4"/>
  <c r="H6" i="4" s="1"/>
  <c r="E6" i="4"/>
  <c r="G5" i="4"/>
  <c r="H5" i="4" s="1"/>
  <c r="E5" i="4"/>
  <c r="I24" i="3"/>
  <c r="G15" i="3"/>
  <c r="H15" i="3" s="1"/>
  <c r="E15" i="3"/>
  <c r="G14" i="3"/>
  <c r="H14" i="3" s="1"/>
  <c r="I14" i="3" s="1"/>
  <c r="E14" i="3"/>
  <c r="G13" i="3"/>
  <c r="H13" i="3" s="1"/>
  <c r="E13" i="3"/>
  <c r="G12" i="3"/>
  <c r="H12" i="3" s="1"/>
  <c r="I12" i="3" s="1"/>
  <c r="E12" i="3"/>
  <c r="G11" i="3"/>
  <c r="H11" i="3" s="1"/>
  <c r="E11" i="3"/>
  <c r="G10" i="3"/>
  <c r="H10" i="3" s="1"/>
  <c r="I10" i="3" s="1"/>
  <c r="E10" i="3"/>
  <c r="G9" i="3"/>
  <c r="H9" i="3" s="1"/>
  <c r="E9" i="3"/>
  <c r="G8" i="3"/>
  <c r="H8" i="3" s="1"/>
  <c r="I8" i="3" s="1"/>
  <c r="E8" i="3"/>
  <c r="G7" i="3"/>
  <c r="H7" i="3" s="1"/>
  <c r="E7" i="3"/>
  <c r="G6" i="3"/>
  <c r="H6" i="3" s="1"/>
  <c r="I6" i="3" s="1"/>
  <c r="E6" i="3"/>
  <c r="G5" i="3"/>
  <c r="H5" i="3" s="1"/>
  <c r="E5" i="3"/>
  <c r="G15" i="2"/>
  <c r="H15" i="2" s="1"/>
  <c r="E15" i="2"/>
  <c r="G14" i="2"/>
  <c r="H14" i="2" s="1"/>
  <c r="E14" i="2"/>
  <c r="G13" i="2"/>
  <c r="H13" i="2" s="1"/>
  <c r="E13" i="2"/>
  <c r="G12" i="2"/>
  <c r="H12" i="2" s="1"/>
  <c r="E12" i="2"/>
  <c r="G11" i="2"/>
  <c r="H11" i="2" s="1"/>
  <c r="E11" i="2"/>
  <c r="G10" i="2"/>
  <c r="H10" i="2" s="1"/>
  <c r="E10" i="2"/>
  <c r="G9" i="2"/>
  <c r="H9" i="2" s="1"/>
  <c r="E9" i="2"/>
  <c r="G8" i="2"/>
  <c r="H8" i="2" s="1"/>
  <c r="E8" i="2"/>
  <c r="G7" i="2"/>
  <c r="H7" i="2" s="1"/>
  <c r="E7" i="2"/>
  <c r="G6" i="2"/>
  <c r="H6" i="2" s="1"/>
  <c r="I6" i="2" s="1"/>
  <c r="E6" i="2"/>
  <c r="G5" i="2"/>
  <c r="H5" i="2" s="1"/>
  <c r="E5" i="2"/>
  <c r="E15" i="1"/>
  <c r="E14" i="1"/>
  <c r="I23" i="5" l="1"/>
  <c r="I25" i="5" s="1"/>
  <c r="I26" i="5" s="1"/>
  <c r="I6" i="5"/>
  <c r="I8" i="5"/>
  <c r="I10" i="5"/>
  <c r="I12" i="5"/>
  <c r="I14" i="5"/>
  <c r="I11" i="5"/>
  <c r="I13" i="5"/>
  <c r="I8" i="4"/>
  <c r="I10" i="4"/>
  <c r="I14" i="4"/>
  <c r="I6" i="4"/>
  <c r="I12" i="4"/>
  <c r="I7" i="4"/>
  <c r="I9" i="4"/>
  <c r="I11" i="4"/>
  <c r="I13" i="4"/>
  <c r="I5" i="3"/>
  <c r="I9" i="3"/>
  <c r="I13" i="3"/>
  <c r="I7" i="3"/>
  <c r="I11" i="3"/>
  <c r="I8" i="2"/>
  <c r="I10" i="2"/>
  <c r="I12" i="2"/>
  <c r="I14" i="2"/>
  <c r="I7" i="2"/>
  <c r="I9" i="2"/>
  <c r="I15" i="2"/>
  <c r="I15" i="5"/>
  <c r="I15" i="4"/>
  <c r="I5" i="5"/>
  <c r="I5" i="4"/>
  <c r="I13" i="2"/>
  <c r="I11" i="2"/>
  <c r="I5" i="2"/>
  <c r="G13" i="1" l="1"/>
  <c r="H13" i="1" s="1"/>
  <c r="E13" i="1"/>
  <c r="G14" i="1"/>
  <c r="H14" i="1" s="1"/>
  <c r="I14" i="1" s="1"/>
  <c r="G15" i="1"/>
  <c r="H15" i="1" s="1"/>
  <c r="I15" i="1" s="1"/>
  <c r="I13" i="1" l="1"/>
  <c r="G12" i="1"/>
  <c r="H12" i="1" s="1"/>
  <c r="E12" i="1"/>
  <c r="G11" i="1"/>
  <c r="H11" i="1" s="1"/>
  <c r="E11" i="1"/>
  <c r="G10" i="1"/>
  <c r="H10" i="1" s="1"/>
  <c r="E10" i="1"/>
  <c r="G9" i="1"/>
  <c r="H9" i="1" s="1"/>
  <c r="E9" i="1"/>
  <c r="G8" i="1"/>
  <c r="H8" i="1" s="1"/>
  <c r="E8" i="1"/>
  <c r="I8" i="1" l="1"/>
  <c r="I10" i="1"/>
  <c r="I11" i="1"/>
  <c r="I9" i="1"/>
  <c r="I12" i="1"/>
  <c r="G7" i="1"/>
  <c r="H7" i="1" s="1"/>
  <c r="E7" i="1"/>
  <c r="I7" i="1" l="1"/>
  <c r="G6" i="1"/>
  <c r="H6" i="1" s="1"/>
  <c r="E6" i="1"/>
  <c r="I6" i="1" l="1"/>
  <c r="G5" i="1"/>
  <c r="H5" i="1" s="1"/>
  <c r="E5" i="1"/>
  <c r="I5" i="1" l="1"/>
  <c r="I26" i="1" l="1"/>
</calcChain>
</file>

<file path=xl/sharedStrings.xml><?xml version="1.0" encoding="utf-8"?>
<sst xmlns="http://schemas.openxmlformats.org/spreadsheetml/2006/main" count="70" uniqueCount="17">
  <si>
    <t>INTERESES DE MORA</t>
  </si>
  <si>
    <t>DÍAS</t>
  </si>
  <si>
    <t>TASA DE INTERÉS MORATORIO Efectivo anual*</t>
  </si>
  <si>
    <t>TASA DE INTERÉS MORATORIO Efectivo mensual*</t>
  </si>
  <si>
    <t>TASA DE INTERÉS MORATORIO Efectiva diaria*</t>
  </si>
  <si>
    <t>VALOR DE INTERÉS MORATORIO</t>
  </si>
  <si>
    <t>DESDE</t>
  </si>
  <si>
    <t>HASTA</t>
  </si>
  <si>
    <t>CAPITAL</t>
  </si>
  <si>
    <t>INTERÉS MORATORIO GENERADO</t>
  </si>
  <si>
    <t>TOTAL</t>
  </si>
  <si>
    <t>LIQUIDACIÓN DE INTERESES MORATORIOS</t>
  </si>
  <si>
    <t>FACTURA ELECTRÓNICA DE VENTA No. FE2Y3197</t>
  </si>
  <si>
    <t>FACTURA ELECTRÓNICA DE VENTA No. FE2Y3198</t>
  </si>
  <si>
    <t>FACTURA ELECTRÓNICA DE VENTA No. FE2Y3199</t>
  </si>
  <si>
    <t>FACTURA ELECTRÓNICA DE VENTA No. FE2Y3214</t>
  </si>
  <si>
    <t>FACTURA ELECTRÓNICA DE VENTA No. FE2Y3465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</si>
</sst>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164" formatCode="_-* #,##0.00\ _€_-;\-* #,##0.00\ _€_-;_-* &quot;-&quot;??\ _€_-;_-@_-"/>
    <numFmt numFmtId="165" formatCode="#,##0\ _€"/>
    <numFmt numFmtId="166" formatCode="_-[$$-240A]\ * #,##0_-;\-[$$-240A]\ * #,##0_-;_-[$$-240A]\ * &quot;-&quot;??_-;_-@_-"/>
    <numFmt numFmtId="167" formatCode="0.000%"/>
    <numFmt numFmtId="168" formatCode="General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2"/>
      <name val="Helv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5" fillId="0" borderId="0"/>
  </cellStyleXfs>
  <cellXfs count="40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6" fontId="3" fillId="0" borderId="3" xfId="1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0" fontId="3" fillId="0" borderId="3" xfId="2" applyNumberFormat="1" applyFont="1" applyFill="1" applyBorder="1" applyAlignment="1">
      <alignment horizontal="center" vertical="center"/>
    </xf>
    <xf numFmtId="167" fontId="3" fillId="0" borderId="3" xfId="2" applyNumberFormat="1" applyFont="1" applyFill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66" fontId="3" fillId="0" borderId="4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167" fontId="3" fillId="0" borderId="8" xfId="2" applyNumberFormat="1" applyFont="1" applyFill="1" applyBorder="1" applyAlignment="1">
      <alignment horizontal="center" vertical="center"/>
    </xf>
    <xf numFmtId="44" fontId="3" fillId="0" borderId="3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4" fontId="3" fillId="0" borderId="2" xfId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3" fillId="0" borderId="2" xfId="2" applyNumberFormat="1" applyFont="1" applyFill="1" applyBorder="1" applyAlignment="1">
      <alignment horizontal="center" vertical="center"/>
    </xf>
    <xf numFmtId="167" fontId="3" fillId="0" borderId="2" xfId="2" applyNumberFormat="1" applyFont="1" applyFill="1" applyBorder="1" applyAlignment="1">
      <alignment horizontal="center" vertical="center"/>
    </xf>
    <xf numFmtId="166" fontId="0" fillId="0" borderId="0" xfId="0" applyNumberFormat="1"/>
  </cellXfs>
  <cellStyles count="4">
    <cellStyle name="Moneda" xfId="1" builtinId="4"/>
    <cellStyle name="Normal" xfId="0" builtinId="0"/>
    <cellStyle name="Normal 2" xfId="3" xr:uid="{50457B12-7245-458D-B0C5-7A7952969BF2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9"/>
  <sheetViews>
    <sheetView topLeftCell="A8" zoomScale="80" zoomScaleNormal="80" workbookViewId="0">
      <selection activeCell="I26" sqref="I26"/>
    </sheetView>
  </sheetViews>
  <sheetFormatPr baseColWidth="10" defaultRowHeight="15" x14ac:dyDescent="0.25"/>
  <cols>
    <col min="1" max="1" width="1.7109375" customWidth="1"/>
    <col min="2" max="2" width="18" bestFit="1" customWidth="1"/>
    <col min="6" max="6" width="16.7109375" customWidth="1"/>
    <col min="7" max="7" width="15.85546875" customWidth="1"/>
    <col min="8" max="8" width="16.28515625" customWidth="1"/>
    <col min="9" max="9" width="19.7109375" customWidth="1"/>
  </cols>
  <sheetData>
    <row r="1" spans="2:9" ht="17.45" customHeight="1" thickBot="1" x14ac:dyDescent="0.3">
      <c r="B1" s="23" t="s">
        <v>11</v>
      </c>
      <c r="C1" s="24"/>
      <c r="D1" s="24"/>
      <c r="E1" s="24"/>
      <c r="F1" s="24"/>
      <c r="G1" s="24"/>
      <c r="H1" s="24"/>
      <c r="I1" s="25"/>
    </row>
    <row r="2" spans="2:9" ht="16.899999999999999" customHeight="1" thickBot="1" x14ac:dyDescent="0.3">
      <c r="B2" s="26" t="s">
        <v>12</v>
      </c>
      <c r="C2" s="27"/>
      <c r="D2" s="27"/>
      <c r="E2" s="27"/>
      <c r="F2" s="27"/>
      <c r="G2" s="27"/>
      <c r="H2" s="27"/>
      <c r="I2" s="28"/>
    </row>
    <row r="3" spans="2:9" ht="26.45" customHeight="1" thickBot="1" x14ac:dyDescent="0.3">
      <c r="B3" s="29" t="s">
        <v>8</v>
      </c>
      <c r="C3" s="31" t="s">
        <v>0</v>
      </c>
      <c r="D3" s="31"/>
      <c r="E3" s="29" t="s">
        <v>1</v>
      </c>
      <c r="F3" s="29" t="s">
        <v>2</v>
      </c>
      <c r="G3" s="29" t="s">
        <v>3</v>
      </c>
      <c r="H3" s="29" t="s">
        <v>4</v>
      </c>
      <c r="I3" s="32" t="s">
        <v>5</v>
      </c>
    </row>
    <row r="4" spans="2:9" ht="26.45" customHeight="1" thickBot="1" x14ac:dyDescent="0.3">
      <c r="B4" s="30"/>
      <c r="C4" s="1" t="s">
        <v>6</v>
      </c>
      <c r="D4" s="1" t="s">
        <v>7</v>
      </c>
      <c r="E4" s="30"/>
      <c r="F4" s="30"/>
      <c r="G4" s="30"/>
      <c r="H4" s="30"/>
      <c r="I4" s="33"/>
    </row>
    <row r="5" spans="2:9" ht="15.75" thickBot="1" x14ac:dyDescent="0.3">
      <c r="B5" s="16">
        <v>93775545</v>
      </c>
      <c r="C5" s="2">
        <v>44988</v>
      </c>
      <c r="D5" s="5">
        <v>45016</v>
      </c>
      <c r="E5" s="3">
        <f t="shared" ref="E5:E7" si="0">D5-C5+1</f>
        <v>29</v>
      </c>
      <c r="F5" s="6">
        <v>0.30840000000000001</v>
      </c>
      <c r="G5" s="6">
        <f t="shared" ref="G5:G23" si="1">+(1+F5)^(1/12)-1</f>
        <v>2.2653191301707398E-2</v>
      </c>
      <c r="H5" s="7">
        <f t="shared" ref="H5:H23" si="2">+(1+G5)^(1/30)-1</f>
        <v>7.4695943725133773E-4</v>
      </c>
      <c r="I5" s="16">
        <f t="shared" ref="I5:I7" si="3">(B5*H5)*E5</f>
        <v>2031349.3213129872</v>
      </c>
    </row>
    <row r="6" spans="2:9" ht="15.75" thickBot="1" x14ac:dyDescent="0.3">
      <c r="B6" s="16">
        <v>93775545</v>
      </c>
      <c r="C6" s="2">
        <v>45017</v>
      </c>
      <c r="D6" s="2">
        <v>45046</v>
      </c>
      <c r="E6" s="3">
        <f t="shared" si="0"/>
        <v>30</v>
      </c>
      <c r="F6" s="6">
        <v>0.31390000000000001</v>
      </c>
      <c r="G6" s="6">
        <f t="shared" si="1"/>
        <v>2.3010739001574354E-2</v>
      </c>
      <c r="H6" s="7">
        <f t="shared" si="2"/>
        <v>7.5862042276364505E-4</v>
      </c>
      <c r="I6" s="16">
        <f t="shared" si="3"/>
        <v>2134201.3077837364</v>
      </c>
    </row>
    <row r="7" spans="2:9" ht="15.75" thickBot="1" x14ac:dyDescent="0.3">
      <c r="B7" s="16">
        <v>93775545</v>
      </c>
      <c r="C7" s="2">
        <v>45047</v>
      </c>
      <c r="D7" s="2">
        <v>45077</v>
      </c>
      <c r="E7" s="3">
        <f t="shared" si="0"/>
        <v>31</v>
      </c>
      <c r="F7" s="6">
        <v>0.30270000000000002</v>
      </c>
      <c r="G7" s="6">
        <f t="shared" si="1"/>
        <v>2.2281185112344559E-2</v>
      </c>
      <c r="H7" s="15">
        <f t="shared" si="2"/>
        <v>7.3482272147784577E-4</v>
      </c>
      <c r="I7" s="16">
        <f t="shared" si="3"/>
        <v>2136160.4367340142</v>
      </c>
    </row>
    <row r="8" spans="2:9" ht="15.75" thickBot="1" x14ac:dyDescent="0.3">
      <c r="B8" s="16">
        <v>93775545</v>
      </c>
      <c r="C8" s="2">
        <v>45078</v>
      </c>
      <c r="D8" s="2">
        <v>45107</v>
      </c>
      <c r="E8" s="3">
        <f t="shared" ref="E8:E23" si="4">D8-C8+1</f>
        <v>30</v>
      </c>
      <c r="F8" s="6">
        <v>0.29759999999999998</v>
      </c>
      <c r="G8" s="6">
        <f t="shared" ref="G8:G13" si="5">+(1+F8)^(1/12)-1</f>
        <v>2.1947070542897462E-2</v>
      </c>
      <c r="H8" s="7">
        <f t="shared" ref="H8:H13" si="6">+(1+G8)^(1/30)-1</f>
        <v>7.239185814971183E-4</v>
      </c>
      <c r="I8" s="16">
        <f t="shared" ref="I8:I23" si="7">(B8*H8)*E8</f>
        <v>2036575.7854655755</v>
      </c>
    </row>
    <row r="9" spans="2:9" ht="15.75" thickBot="1" x14ac:dyDescent="0.3">
      <c r="B9" s="16">
        <v>93775545</v>
      </c>
      <c r="C9" s="2">
        <v>45108</v>
      </c>
      <c r="D9" s="2">
        <v>45138</v>
      </c>
      <c r="E9" s="3">
        <f t="shared" si="4"/>
        <v>31</v>
      </c>
      <c r="F9" s="6">
        <v>0.29360000000000003</v>
      </c>
      <c r="G9" s="6">
        <f t="shared" si="5"/>
        <v>2.1684176535087696E-2</v>
      </c>
      <c r="H9" s="7">
        <f t="shared" si="6"/>
        <v>7.1533636800213962E-4</v>
      </c>
      <c r="I9" s="16">
        <f t="shared" si="7"/>
        <v>2079512.7907993572</v>
      </c>
    </row>
    <row r="10" spans="2:9" ht="15.75" thickBot="1" x14ac:dyDescent="0.3">
      <c r="B10" s="16">
        <v>93775545</v>
      </c>
      <c r="C10" s="2">
        <v>45139</v>
      </c>
      <c r="D10" s="2">
        <v>45169</v>
      </c>
      <c r="E10" s="3">
        <f t="shared" si="4"/>
        <v>31</v>
      </c>
      <c r="F10" s="6">
        <v>0.28749999999999998</v>
      </c>
      <c r="G10" s="6">
        <f t="shared" si="5"/>
        <v>2.1281824965027063E-2</v>
      </c>
      <c r="H10" s="7">
        <f t="shared" si="6"/>
        <v>7.0219740734600578E-4</v>
      </c>
      <c r="I10" s="16">
        <f t="shared" si="7"/>
        <v>2041317.2817152194</v>
      </c>
    </row>
    <row r="11" spans="2:9" ht="15.75" thickBot="1" x14ac:dyDescent="0.3">
      <c r="B11" s="16">
        <v>93775545</v>
      </c>
      <c r="C11" s="2">
        <v>45170</v>
      </c>
      <c r="D11" s="2">
        <v>45199</v>
      </c>
      <c r="E11" s="3">
        <f t="shared" si="4"/>
        <v>30</v>
      </c>
      <c r="F11" s="6">
        <v>0.28029999999999999</v>
      </c>
      <c r="G11" s="6">
        <f t="shared" si="5"/>
        <v>2.0804663549857549E-2</v>
      </c>
      <c r="H11" s="7">
        <f t="shared" si="6"/>
        <v>6.86609012210182E-4</v>
      </c>
      <c r="I11" s="16">
        <f t="shared" si="7"/>
        <v>1931614.029657644</v>
      </c>
    </row>
    <row r="12" spans="2:9" ht="15.75" thickBot="1" x14ac:dyDescent="0.3">
      <c r="B12" s="16">
        <v>93775545</v>
      </c>
      <c r="C12" s="2">
        <v>45200</v>
      </c>
      <c r="D12" s="2">
        <v>45230</v>
      </c>
      <c r="E12" s="3">
        <f t="shared" si="4"/>
        <v>31</v>
      </c>
      <c r="F12" s="6">
        <v>0.26529999999999998</v>
      </c>
      <c r="G12" s="6">
        <f t="shared" si="5"/>
        <v>1.9802625354918835E-2</v>
      </c>
      <c r="H12" s="7">
        <f t="shared" si="6"/>
        <v>6.5385046767652E-4</v>
      </c>
      <c r="I12" s="16">
        <f t="shared" si="7"/>
        <v>1900770.7026009869</v>
      </c>
    </row>
    <row r="13" spans="2:9" ht="15.75" thickBot="1" x14ac:dyDescent="0.3">
      <c r="B13" s="16">
        <v>93775545</v>
      </c>
      <c r="C13" s="2">
        <v>45231</v>
      </c>
      <c r="D13" s="2">
        <v>45260</v>
      </c>
      <c r="E13" s="3">
        <f t="shared" si="4"/>
        <v>30</v>
      </c>
      <c r="F13" s="6">
        <v>0.25519999999999998</v>
      </c>
      <c r="G13" s="6">
        <f t="shared" si="5"/>
        <v>1.9121766867196577E-2</v>
      </c>
      <c r="H13" s="7">
        <f t="shared" si="6"/>
        <v>6.3157414356007635E-4</v>
      </c>
      <c r="I13" s="16">
        <f t="shared" ref="I13" si="8">(B13*H13)*E13</f>
        <v>1776786.285607632</v>
      </c>
    </row>
    <row r="14" spans="2:9" ht="15.75" thickBot="1" x14ac:dyDescent="0.3">
      <c r="B14" s="16">
        <v>93775545</v>
      </c>
      <c r="C14" s="2">
        <v>45261</v>
      </c>
      <c r="D14" s="2">
        <v>45291</v>
      </c>
      <c r="E14" s="3">
        <f>D14-C14+1</f>
        <v>31</v>
      </c>
      <c r="F14" s="6">
        <v>0.25040000000000001</v>
      </c>
      <c r="G14" s="6">
        <f t="shared" ref="G14" si="9">+(1+F14)^(1/12)-1</f>
        <v>1.8796428318203828E-2</v>
      </c>
      <c r="H14" s="7">
        <f t="shared" ref="H14" si="10">+(1+G14)^(1/30)-1</f>
        <v>6.2092463873408832E-4</v>
      </c>
      <c r="I14" s="16">
        <f t="shared" ref="I14" si="11">(B14*H14)*E14</f>
        <v>1805053.9384377345</v>
      </c>
    </row>
    <row r="15" spans="2:9" ht="15.75" thickBot="1" x14ac:dyDescent="0.3">
      <c r="B15" s="34">
        <v>93775545</v>
      </c>
      <c r="C15" s="35">
        <v>45292</v>
      </c>
      <c r="D15" s="35">
        <v>45322</v>
      </c>
      <c r="E15" s="36">
        <f>D15-C15+1</f>
        <v>31</v>
      </c>
      <c r="F15" s="6">
        <v>0.23319999999999999</v>
      </c>
      <c r="G15" s="37">
        <f>+(1+F15)^(1/12)-1</f>
        <v>1.7621153900856834E-2</v>
      </c>
      <c r="H15" s="38">
        <f>+(1+G15)^(1/30)-1</f>
        <v>5.8242625831672612E-4</v>
      </c>
      <c r="I15" s="34">
        <f>(B15*H15)*E15</f>
        <v>1693137.533674815</v>
      </c>
    </row>
    <row r="16" spans="2:9" ht="15.75" thickBot="1" x14ac:dyDescent="0.3">
      <c r="B16" s="16">
        <v>93775545</v>
      </c>
      <c r="C16" s="2">
        <v>45323</v>
      </c>
      <c r="D16" s="2">
        <v>45351</v>
      </c>
      <c r="E16" s="36">
        <f t="shared" ref="E16:E23" si="12">D16-C16+1</f>
        <v>29</v>
      </c>
      <c r="F16" s="6">
        <v>0.2331</v>
      </c>
      <c r="G16" s="37">
        <f t="shared" ref="G16:G23" si="13">+(1+F16)^(1/12)-1</f>
        <v>1.7614277083248364E-2</v>
      </c>
      <c r="H16" s="38">
        <f t="shared" ref="H16:H23" si="14">+(1+G16)^(1/30)-1</f>
        <v>5.8220086843596697E-4</v>
      </c>
      <c r="I16" s="34">
        <f t="shared" ref="I16:I23" si="15">(B16*H16)*E16</f>
        <v>1583289.9083746269</v>
      </c>
    </row>
    <row r="17" spans="2:9" ht="15.75" thickBot="1" x14ac:dyDescent="0.3">
      <c r="B17" s="34">
        <v>93775545</v>
      </c>
      <c r="C17" s="35">
        <v>45352</v>
      </c>
      <c r="D17" s="35">
        <v>45382</v>
      </c>
      <c r="E17" s="36">
        <f t="shared" si="12"/>
        <v>31</v>
      </c>
      <c r="F17" s="6">
        <v>0.222</v>
      </c>
      <c r="G17" s="37">
        <f t="shared" si="13"/>
        <v>1.6847754288749517E-2</v>
      </c>
      <c r="H17" s="38">
        <f t="shared" si="14"/>
        <v>5.570686071980635E-4</v>
      </c>
      <c r="I17" s="34">
        <f t="shared" si="15"/>
        <v>1619421.7795140692</v>
      </c>
    </row>
    <row r="18" spans="2:9" ht="15.75" thickBot="1" x14ac:dyDescent="0.3">
      <c r="B18" s="16">
        <v>93775545</v>
      </c>
      <c r="C18" s="2">
        <v>45383</v>
      </c>
      <c r="D18" s="2">
        <v>45412</v>
      </c>
      <c r="E18" s="36">
        <f t="shared" si="12"/>
        <v>30</v>
      </c>
      <c r="F18" s="6">
        <v>0.22059999999999999</v>
      </c>
      <c r="G18" s="37">
        <f t="shared" si="13"/>
        <v>1.6750622883769939E-2</v>
      </c>
      <c r="H18" s="38">
        <f t="shared" si="14"/>
        <v>5.5388261727107313E-4</v>
      </c>
      <c r="I18" s="34">
        <f t="shared" si="15"/>
        <v>1558219.3290186389</v>
      </c>
    </row>
    <row r="19" spans="2:9" ht="15.75" thickBot="1" x14ac:dyDescent="0.3">
      <c r="B19" s="34">
        <v>93775545</v>
      </c>
      <c r="C19" s="35">
        <v>45413</v>
      </c>
      <c r="D19" s="35">
        <v>45443</v>
      </c>
      <c r="E19" s="36">
        <f t="shared" si="12"/>
        <v>31</v>
      </c>
      <c r="F19" s="6">
        <v>0.2102</v>
      </c>
      <c r="G19" s="37">
        <f t="shared" si="13"/>
        <v>1.602586136712425E-2</v>
      </c>
      <c r="H19" s="38">
        <f t="shared" si="14"/>
        <v>5.3010055145774615E-4</v>
      </c>
      <c r="I19" s="34">
        <f t="shared" si="15"/>
        <v>1541024.5116502712</v>
      </c>
    </row>
    <row r="20" spans="2:9" ht="15.75" thickBot="1" x14ac:dyDescent="0.3">
      <c r="B20" s="16">
        <v>93775545</v>
      </c>
      <c r="C20" s="2">
        <v>45444</v>
      </c>
      <c r="D20" s="2">
        <v>45473</v>
      </c>
      <c r="E20" s="36">
        <f t="shared" si="12"/>
        <v>30</v>
      </c>
      <c r="F20" s="6">
        <v>0.2056</v>
      </c>
      <c r="G20" s="37">
        <f t="shared" si="13"/>
        <v>1.5703471056599527E-2</v>
      </c>
      <c r="H20" s="38">
        <f t="shared" si="14"/>
        <v>5.195164806612862E-4</v>
      </c>
      <c r="I20" s="34">
        <f t="shared" si="15"/>
        <v>1461538.2333148222</v>
      </c>
    </row>
    <row r="21" spans="2:9" ht="15.75" thickBot="1" x14ac:dyDescent="0.3">
      <c r="B21" s="34">
        <v>93775545</v>
      </c>
      <c r="C21" s="35">
        <v>45474</v>
      </c>
      <c r="D21" s="35">
        <v>45504</v>
      </c>
      <c r="E21" s="36">
        <f t="shared" si="12"/>
        <v>31</v>
      </c>
      <c r="F21" s="6">
        <v>0.1966</v>
      </c>
      <c r="G21" s="37">
        <f t="shared" si="13"/>
        <v>1.5069432777184311E-2</v>
      </c>
      <c r="H21" s="38">
        <f t="shared" si="14"/>
        <v>4.9869153300252655E-4</v>
      </c>
      <c r="I21" s="34">
        <f t="shared" si="15"/>
        <v>1449717.1791201199</v>
      </c>
    </row>
    <row r="22" spans="2:9" ht="15.75" thickBot="1" x14ac:dyDescent="0.3">
      <c r="B22" s="16">
        <v>93775545</v>
      </c>
      <c r="C22" s="2">
        <v>45505</v>
      </c>
      <c r="D22" s="2">
        <v>45535</v>
      </c>
      <c r="E22" s="36">
        <f t="shared" si="12"/>
        <v>31</v>
      </c>
      <c r="F22" s="6">
        <v>0.19470000000000001</v>
      </c>
      <c r="G22" s="37">
        <f t="shared" si="13"/>
        <v>1.4935021603717402E-2</v>
      </c>
      <c r="H22" s="38">
        <f t="shared" si="14"/>
        <v>4.9427519108169449E-4</v>
      </c>
      <c r="I22" s="34">
        <f t="shared" si="15"/>
        <v>1436878.6881336162</v>
      </c>
    </row>
    <row r="23" spans="2:9" ht="15.75" thickBot="1" x14ac:dyDescent="0.3">
      <c r="B23" s="16">
        <v>93775545</v>
      </c>
      <c r="C23" s="2">
        <v>45536</v>
      </c>
      <c r="D23" s="2">
        <v>45558</v>
      </c>
      <c r="E23" s="3">
        <f t="shared" si="12"/>
        <v>23</v>
      </c>
      <c r="F23" s="6">
        <v>0.1923</v>
      </c>
      <c r="G23" s="6">
        <f>+(1+F23)^(1/12)-1</f>
        <v>1.4764958708072706E-2</v>
      </c>
      <c r="H23" s="7">
        <f t="shared" si="14"/>
        <v>4.8868663184098438E-4</v>
      </c>
      <c r="I23" s="16">
        <f t="shared" si="15"/>
        <v>1054017.6704073614</v>
      </c>
    </row>
    <row r="24" spans="2:9" ht="15.75" thickBot="1" x14ac:dyDescent="0.3">
      <c r="B24" s="8"/>
      <c r="C24" s="9"/>
      <c r="D24" s="9"/>
      <c r="E24" s="17" t="s">
        <v>8</v>
      </c>
      <c r="F24" s="18"/>
      <c r="G24" s="18"/>
      <c r="H24" s="19"/>
      <c r="I24" s="10">
        <f>B23</f>
        <v>93775545</v>
      </c>
    </row>
    <row r="25" spans="2:9" ht="15.75" thickBot="1" x14ac:dyDescent="0.3">
      <c r="B25" s="11"/>
      <c r="C25" s="9"/>
      <c r="D25" s="9"/>
      <c r="E25" s="20" t="s">
        <v>9</v>
      </c>
      <c r="F25" s="21"/>
      <c r="G25" s="21"/>
      <c r="H25" s="22"/>
      <c r="I25" s="4">
        <f>+SUM(I5:I23)</f>
        <v>33270586.713323228</v>
      </c>
    </row>
    <row r="26" spans="2:9" ht="15.75" thickBot="1" x14ac:dyDescent="0.3">
      <c r="C26" s="12"/>
      <c r="D26" s="13"/>
      <c r="E26" s="20" t="s">
        <v>10</v>
      </c>
      <c r="F26" s="21"/>
      <c r="G26" s="21"/>
      <c r="H26" s="21"/>
      <c r="I26" s="14">
        <f>+SUM(I24:I25)</f>
        <v>127046131.71332324</v>
      </c>
    </row>
    <row r="79" ht="15.75" customHeight="1" x14ac:dyDescent="0.25"/>
  </sheetData>
  <mergeCells count="12">
    <mergeCell ref="E24:H24"/>
    <mergeCell ref="E25:H25"/>
    <mergeCell ref="E26:H26"/>
    <mergeCell ref="B1:I1"/>
    <mergeCell ref="B2:I2"/>
    <mergeCell ref="B3:B4"/>
    <mergeCell ref="C3:D3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C33D0-4867-419C-BCD9-5E7B57F30324}">
  <dimension ref="B1:I26"/>
  <sheetViews>
    <sheetView topLeftCell="A5" zoomScale="80" zoomScaleNormal="80" workbookViewId="0">
      <selection activeCell="J23" sqref="J23"/>
    </sheetView>
  </sheetViews>
  <sheetFormatPr baseColWidth="10" defaultRowHeight="15" x14ac:dyDescent="0.25"/>
  <cols>
    <col min="1" max="1" width="4.28515625" customWidth="1"/>
    <col min="2" max="2" width="17" customWidth="1"/>
    <col min="6" max="6" width="14" customWidth="1"/>
    <col min="7" max="7" width="16.140625" customWidth="1"/>
    <col min="8" max="8" width="15" customWidth="1"/>
    <col min="9" max="9" width="19.5703125" customWidth="1"/>
  </cols>
  <sheetData>
    <row r="1" spans="2:9" ht="15.75" thickBot="1" x14ac:dyDescent="0.3">
      <c r="B1" s="23" t="s">
        <v>11</v>
      </c>
      <c r="C1" s="24"/>
      <c r="D1" s="24"/>
      <c r="E1" s="24"/>
      <c r="F1" s="24"/>
      <c r="G1" s="24"/>
      <c r="H1" s="24"/>
      <c r="I1" s="25"/>
    </row>
    <row r="2" spans="2:9" ht="15.75" thickBot="1" x14ac:dyDescent="0.3">
      <c r="B2" s="26" t="s">
        <v>13</v>
      </c>
      <c r="C2" s="27"/>
      <c r="D2" s="27"/>
      <c r="E2" s="27"/>
      <c r="F2" s="27"/>
      <c r="G2" s="27"/>
      <c r="H2" s="27"/>
      <c r="I2" s="28"/>
    </row>
    <row r="3" spans="2:9" ht="30.6" customHeight="1" thickBot="1" x14ac:dyDescent="0.3">
      <c r="B3" s="29" t="s">
        <v>8</v>
      </c>
      <c r="C3" s="31" t="s">
        <v>0</v>
      </c>
      <c r="D3" s="31"/>
      <c r="E3" s="29" t="s">
        <v>1</v>
      </c>
      <c r="F3" s="29" t="s">
        <v>2</v>
      </c>
      <c r="G3" s="29" t="s">
        <v>3</v>
      </c>
      <c r="H3" s="29" t="s">
        <v>4</v>
      </c>
      <c r="I3" s="32" t="s">
        <v>5</v>
      </c>
    </row>
    <row r="4" spans="2:9" ht="21.6" customHeight="1" thickBot="1" x14ac:dyDescent="0.3">
      <c r="B4" s="30"/>
      <c r="C4" s="1" t="s">
        <v>6</v>
      </c>
      <c r="D4" s="1" t="s">
        <v>7</v>
      </c>
      <c r="E4" s="30"/>
      <c r="F4" s="30"/>
      <c r="G4" s="30"/>
      <c r="H4" s="30"/>
      <c r="I4" s="33"/>
    </row>
    <row r="5" spans="2:9" ht="15.75" thickBot="1" x14ac:dyDescent="0.3">
      <c r="B5" s="16">
        <v>41165890</v>
      </c>
      <c r="C5" s="2">
        <v>44988</v>
      </c>
      <c r="D5" s="5">
        <v>45016</v>
      </c>
      <c r="E5" s="3">
        <f t="shared" ref="E5:E6" si="0">D5-C5+1</f>
        <v>29</v>
      </c>
      <c r="F5" s="6">
        <v>0.30840000000000001</v>
      </c>
      <c r="G5" s="6">
        <f t="shared" ref="G5:G6" si="1">+(1+F5)^(1/12)-1</f>
        <v>2.2653191301707398E-2</v>
      </c>
      <c r="H5" s="7">
        <f t="shared" ref="H5:H6" si="2">+(1+G5)^(1/30)-1</f>
        <v>7.4695943725133773E-4</v>
      </c>
      <c r="I5" s="16">
        <f t="shared" ref="I5:I6" si="3">(B5*H5)*E5</f>
        <v>891728.25082216365</v>
      </c>
    </row>
    <row r="6" spans="2:9" ht="15.75" thickBot="1" x14ac:dyDescent="0.3">
      <c r="B6" s="16">
        <v>41165890</v>
      </c>
      <c r="C6" s="2">
        <v>45017</v>
      </c>
      <c r="D6" s="2">
        <v>45046</v>
      </c>
      <c r="E6" s="3">
        <f t="shared" si="0"/>
        <v>30</v>
      </c>
      <c r="F6" s="6">
        <v>0.31390000000000001</v>
      </c>
      <c r="G6" s="6">
        <f t="shared" si="1"/>
        <v>2.3010739001574354E-2</v>
      </c>
      <c r="H6" s="7">
        <f t="shared" si="2"/>
        <v>7.5862042276364505E-4</v>
      </c>
      <c r="I6" s="16">
        <f t="shared" si="3"/>
        <v>936878.54625725129</v>
      </c>
    </row>
    <row r="7" spans="2:9" ht="15.75" thickBot="1" x14ac:dyDescent="0.3">
      <c r="B7" s="16">
        <v>41165890</v>
      </c>
      <c r="C7" s="2">
        <v>45047</v>
      </c>
      <c r="D7" s="2">
        <v>45077</v>
      </c>
      <c r="E7" s="3">
        <f>D7-C7+1</f>
        <v>31</v>
      </c>
      <c r="F7" s="6">
        <v>0.30270000000000002</v>
      </c>
      <c r="G7" s="6">
        <f>+(1+F7)^(1/12)-1</f>
        <v>2.2281185112344559E-2</v>
      </c>
      <c r="H7" s="15">
        <f>+(1+G7)^(1/30)-1</f>
        <v>7.3482272147784577E-4</v>
      </c>
      <c r="I7" s="16">
        <f>(B7*H7)*E7</f>
        <v>937738.57097758667</v>
      </c>
    </row>
    <row r="8" spans="2:9" ht="15.75" thickBot="1" x14ac:dyDescent="0.3">
      <c r="B8" s="16">
        <v>41165890</v>
      </c>
      <c r="C8" s="2">
        <v>45078</v>
      </c>
      <c r="D8" s="2">
        <v>45107</v>
      </c>
      <c r="E8" s="3">
        <f>D8-C8+1</f>
        <v>30</v>
      </c>
      <c r="F8" s="6">
        <v>0.29759999999999998</v>
      </c>
      <c r="G8" s="6">
        <f>+(1+F8)^(1/12)-1</f>
        <v>2.1947070542897462E-2</v>
      </c>
      <c r="H8" s="7">
        <f>+(1+G8)^(1/30)-1</f>
        <v>7.239185814971183E-4</v>
      </c>
      <c r="I8" s="16">
        <f>(B8*H8)*E8</f>
        <v>894022.5808459922</v>
      </c>
    </row>
    <row r="9" spans="2:9" ht="15.75" thickBot="1" x14ac:dyDescent="0.3">
      <c r="B9" s="16">
        <v>41165890</v>
      </c>
      <c r="C9" s="2">
        <v>45108</v>
      </c>
      <c r="D9" s="2">
        <v>45138</v>
      </c>
      <c r="E9" s="3">
        <f>D9-C9+1</f>
        <v>31</v>
      </c>
      <c r="F9" s="6">
        <v>0.29360000000000003</v>
      </c>
      <c r="G9" s="6">
        <f>+(1+F9)^(1/12)-1</f>
        <v>2.1684176535087696E-2</v>
      </c>
      <c r="H9" s="7">
        <f>+(1+G9)^(1/30)-1</f>
        <v>7.1533636800213962E-4</v>
      </c>
      <c r="I9" s="16">
        <f>(B9*H9)*E9</f>
        <v>912871.20538344362</v>
      </c>
    </row>
    <row r="10" spans="2:9" ht="15.75" thickBot="1" x14ac:dyDescent="0.3">
      <c r="B10" s="16">
        <v>41165890</v>
      </c>
      <c r="C10" s="2">
        <v>45139</v>
      </c>
      <c r="D10" s="2">
        <v>45169</v>
      </c>
      <c r="E10" s="3">
        <f>D10-C10+1</f>
        <v>31</v>
      </c>
      <c r="F10" s="6">
        <v>0.28749999999999998</v>
      </c>
      <c r="G10" s="6">
        <f>+(1+F10)^(1/12)-1</f>
        <v>2.1281824965027063E-2</v>
      </c>
      <c r="H10" s="7">
        <f>+(1+G10)^(1/30)-1</f>
        <v>7.0219740734600578E-4</v>
      </c>
      <c r="I10" s="16">
        <f>(B10*H10)*E10</f>
        <v>896104.01810181676</v>
      </c>
    </row>
    <row r="11" spans="2:9" ht="15.75" thickBot="1" x14ac:dyDescent="0.3">
      <c r="B11" s="16">
        <v>41165890</v>
      </c>
      <c r="C11" s="2">
        <v>45170</v>
      </c>
      <c r="D11" s="2">
        <v>45199</v>
      </c>
      <c r="E11" s="3">
        <f>D11-C11+1</f>
        <v>30</v>
      </c>
      <c r="F11" s="6">
        <v>0.28029999999999999</v>
      </c>
      <c r="G11" s="6">
        <f>+(1+F11)^(1/12)-1</f>
        <v>2.0804663549857549E-2</v>
      </c>
      <c r="H11" s="7">
        <f>+(1+G11)^(1/30)-1</f>
        <v>6.86609012210182E-4</v>
      </c>
      <c r="I11" s="16">
        <f>(B11*H11)*E11</f>
        <v>847946.1320895903</v>
      </c>
    </row>
    <row r="12" spans="2:9" ht="15.75" thickBot="1" x14ac:dyDescent="0.3">
      <c r="B12" s="16">
        <v>41165890</v>
      </c>
      <c r="C12" s="2">
        <v>45200</v>
      </c>
      <c r="D12" s="2">
        <v>45230</v>
      </c>
      <c r="E12" s="3">
        <f>D12-C12+1</f>
        <v>31</v>
      </c>
      <c r="F12" s="6">
        <v>0.26529999999999998</v>
      </c>
      <c r="G12" s="6">
        <f>+(1+F12)^(1/12)-1</f>
        <v>1.9802625354918835E-2</v>
      </c>
      <c r="H12" s="7">
        <f>+(1+G12)^(1/30)-1</f>
        <v>6.5385046767652E-4</v>
      </c>
      <c r="I12" s="16">
        <f>(B12*H12)*E12</f>
        <v>834406.42929342552</v>
      </c>
    </row>
    <row r="13" spans="2:9" ht="15.75" thickBot="1" x14ac:dyDescent="0.3">
      <c r="B13" s="16">
        <v>41165890</v>
      </c>
      <c r="C13" s="2">
        <v>45231</v>
      </c>
      <c r="D13" s="2">
        <v>45240</v>
      </c>
      <c r="E13" s="3">
        <f>D13-C13+1</f>
        <v>10</v>
      </c>
      <c r="F13" s="6">
        <v>0.25519999999999998</v>
      </c>
      <c r="G13" s="6">
        <f>+(1+F13)^(1/12)-1</f>
        <v>1.9121766867196577E-2</v>
      </c>
      <c r="H13" s="7">
        <f>+(1+G13)^(1/30)-1</f>
        <v>6.3157414356007635E-4</v>
      </c>
      <c r="I13" s="16">
        <f>(B13*H13)*E13</f>
        <v>259993.11720638309</v>
      </c>
    </row>
    <row r="14" spans="2:9" ht="15.75" thickBot="1" x14ac:dyDescent="0.3">
      <c r="B14" s="16">
        <v>41165890</v>
      </c>
      <c r="C14" s="2">
        <v>45261</v>
      </c>
      <c r="D14" s="2">
        <v>45291</v>
      </c>
      <c r="E14" s="3">
        <f>D14-C14+1</f>
        <v>31</v>
      </c>
      <c r="F14" s="6">
        <v>0.25040000000000001</v>
      </c>
      <c r="G14" s="6">
        <f>+(1+F14)^(1/12)-1</f>
        <v>1.8796428318203828E-2</v>
      </c>
      <c r="H14" s="7">
        <f>+(1+G14)^(1/30)-1</f>
        <v>6.2092463873408832E-4</v>
      </c>
      <c r="I14" s="16">
        <f>(B14*H14)*E14</f>
        <v>792388.37666893378</v>
      </c>
    </row>
    <row r="15" spans="2:9" ht="15.75" thickBot="1" x14ac:dyDescent="0.3">
      <c r="B15" s="16">
        <v>41165890</v>
      </c>
      <c r="C15" s="2">
        <v>45292</v>
      </c>
      <c r="D15" s="2">
        <v>45322</v>
      </c>
      <c r="E15" s="3">
        <f>D15-C15+1</f>
        <v>31</v>
      </c>
      <c r="F15" s="6">
        <v>0.23319999999999999</v>
      </c>
      <c r="G15" s="6">
        <f>+(1+F15)^(1/12)-1</f>
        <v>1.7621153900856834E-2</v>
      </c>
      <c r="H15" s="7">
        <f>+(1+G15)^(1/30)-1</f>
        <v>5.8242625831672612E-4</v>
      </c>
      <c r="I15" s="16">
        <f>(B15*H15)*E15</f>
        <v>743258.95377231599</v>
      </c>
    </row>
    <row r="16" spans="2:9" ht="15.75" thickBot="1" x14ac:dyDescent="0.3">
      <c r="B16" s="16">
        <v>41165890</v>
      </c>
      <c r="C16" s="2">
        <v>45323</v>
      </c>
      <c r="D16" s="2">
        <v>45351</v>
      </c>
      <c r="E16" s="3">
        <f t="shared" ref="E16:E23" si="4">D16-C16+1</f>
        <v>29</v>
      </c>
      <c r="F16" s="6">
        <v>0.2331</v>
      </c>
      <c r="G16" s="6">
        <f t="shared" ref="G16:G23" si="5">+(1+F16)^(1/12)-1</f>
        <v>1.7614277083248364E-2</v>
      </c>
      <c r="H16" s="7">
        <f t="shared" ref="H16:H23" si="6">+(1+G16)^(1/30)-1</f>
        <v>5.8220086843596697E-4</v>
      </c>
      <c r="I16" s="16">
        <f t="shared" ref="I16:I23" si="7">(B16*H16)*E16</f>
        <v>695037.69033024507</v>
      </c>
    </row>
    <row r="17" spans="2:9" ht="15.75" thickBot="1" x14ac:dyDescent="0.3">
      <c r="B17" s="16">
        <v>41165890</v>
      </c>
      <c r="C17" s="2">
        <v>45352</v>
      </c>
      <c r="D17" s="2">
        <v>45382</v>
      </c>
      <c r="E17" s="3">
        <f t="shared" si="4"/>
        <v>31</v>
      </c>
      <c r="F17" s="6">
        <v>0.222</v>
      </c>
      <c r="G17" s="6">
        <f t="shared" si="5"/>
        <v>1.6847754288749517E-2</v>
      </c>
      <c r="H17" s="7">
        <f t="shared" si="6"/>
        <v>5.570686071980635E-4</v>
      </c>
      <c r="I17" s="16">
        <f t="shared" si="7"/>
        <v>710898.97519742942</v>
      </c>
    </row>
    <row r="18" spans="2:9" ht="15.75" thickBot="1" x14ac:dyDescent="0.3">
      <c r="B18" s="16">
        <v>41165890</v>
      </c>
      <c r="C18" s="2">
        <v>45383</v>
      </c>
      <c r="D18" s="2">
        <v>45412</v>
      </c>
      <c r="E18" s="3">
        <f t="shared" si="4"/>
        <v>30</v>
      </c>
      <c r="F18" s="6">
        <v>0.22059999999999999</v>
      </c>
      <c r="G18" s="6">
        <f t="shared" si="5"/>
        <v>1.6750622883769939E-2</v>
      </c>
      <c r="H18" s="7">
        <f t="shared" si="6"/>
        <v>5.5388261727107313E-4</v>
      </c>
      <c r="I18" s="16">
        <f t="shared" si="7"/>
        <v>684032.1268647929</v>
      </c>
    </row>
    <row r="19" spans="2:9" ht="15.75" thickBot="1" x14ac:dyDescent="0.3">
      <c r="B19" s="16">
        <v>41165890</v>
      </c>
      <c r="C19" s="2">
        <v>45413</v>
      </c>
      <c r="D19" s="2">
        <v>45443</v>
      </c>
      <c r="E19" s="3">
        <f t="shared" si="4"/>
        <v>31</v>
      </c>
      <c r="F19" s="6">
        <v>0.2102</v>
      </c>
      <c r="G19" s="6">
        <f t="shared" si="5"/>
        <v>1.602586136712425E-2</v>
      </c>
      <c r="H19" s="7">
        <f t="shared" si="6"/>
        <v>5.3010055145774615E-4</v>
      </c>
      <c r="I19" s="16">
        <f t="shared" si="7"/>
        <v>676483.89069771639</v>
      </c>
    </row>
    <row r="20" spans="2:9" ht="15.75" thickBot="1" x14ac:dyDescent="0.3">
      <c r="B20" s="16">
        <v>41165890</v>
      </c>
      <c r="C20" s="2">
        <v>45444</v>
      </c>
      <c r="D20" s="2">
        <v>45473</v>
      </c>
      <c r="E20" s="3">
        <f t="shared" si="4"/>
        <v>30</v>
      </c>
      <c r="F20" s="6">
        <v>0.2056</v>
      </c>
      <c r="G20" s="6">
        <f t="shared" si="5"/>
        <v>1.5703471056599527E-2</v>
      </c>
      <c r="H20" s="7">
        <f t="shared" si="6"/>
        <v>5.195164806612862E-4</v>
      </c>
      <c r="I20" s="16">
        <f t="shared" si="7"/>
        <v>641590.74888268905</v>
      </c>
    </row>
    <row r="21" spans="2:9" ht="15.75" thickBot="1" x14ac:dyDescent="0.3">
      <c r="B21" s="16">
        <v>41165890</v>
      </c>
      <c r="C21" s="2">
        <v>45474</v>
      </c>
      <c r="D21" s="2">
        <v>45504</v>
      </c>
      <c r="E21" s="3">
        <f t="shared" si="4"/>
        <v>31</v>
      </c>
      <c r="F21" s="6">
        <v>0.1966</v>
      </c>
      <c r="G21" s="6">
        <f t="shared" si="5"/>
        <v>1.5069432777184311E-2</v>
      </c>
      <c r="H21" s="7">
        <f t="shared" si="6"/>
        <v>4.9869153300252655E-4</v>
      </c>
      <c r="I21" s="16">
        <f t="shared" si="7"/>
        <v>636401.50453691464</v>
      </c>
    </row>
    <row r="22" spans="2:9" ht="15.75" thickBot="1" x14ac:dyDescent="0.3">
      <c r="B22" s="16">
        <v>41165890</v>
      </c>
      <c r="C22" s="2">
        <v>45505</v>
      </c>
      <c r="D22" s="2">
        <v>45535</v>
      </c>
      <c r="E22" s="3">
        <f t="shared" si="4"/>
        <v>31</v>
      </c>
      <c r="F22" s="6">
        <v>0.19470000000000001</v>
      </c>
      <c r="G22" s="6">
        <f t="shared" si="5"/>
        <v>1.4935021603717402E-2</v>
      </c>
      <c r="H22" s="7">
        <f t="shared" si="6"/>
        <v>4.9427519108169449E-4</v>
      </c>
      <c r="I22" s="16">
        <f t="shared" si="7"/>
        <v>630765.62251973851</v>
      </c>
    </row>
    <row r="23" spans="2:9" ht="15.75" thickBot="1" x14ac:dyDescent="0.3">
      <c r="B23" s="16">
        <v>41165890</v>
      </c>
      <c r="C23" s="2">
        <v>45536</v>
      </c>
      <c r="D23" s="2">
        <v>45558</v>
      </c>
      <c r="E23" s="3">
        <f t="shared" si="4"/>
        <v>23</v>
      </c>
      <c r="F23" s="6">
        <v>0.1923</v>
      </c>
      <c r="G23" s="6">
        <f t="shared" si="5"/>
        <v>1.4764958708072706E-2</v>
      </c>
      <c r="H23" s="7">
        <f t="shared" si="6"/>
        <v>4.8868663184098438E-4</v>
      </c>
      <c r="I23" s="16">
        <f t="shared" si="7"/>
        <v>462696.06300923857</v>
      </c>
    </row>
    <row r="24" spans="2:9" ht="15.75" thickBot="1" x14ac:dyDescent="0.3">
      <c r="B24" s="8"/>
      <c r="C24" s="9"/>
      <c r="D24" s="9"/>
      <c r="E24" s="17" t="s">
        <v>8</v>
      </c>
      <c r="F24" s="18"/>
      <c r="G24" s="18"/>
      <c r="H24" s="19"/>
      <c r="I24" s="10">
        <f>B15</f>
        <v>41165890</v>
      </c>
    </row>
    <row r="25" spans="2:9" ht="15.75" thickBot="1" x14ac:dyDescent="0.3">
      <c r="B25" s="11"/>
      <c r="C25" s="9"/>
      <c r="D25" s="9"/>
      <c r="E25" s="20" t="s">
        <v>9</v>
      </c>
      <c r="F25" s="21"/>
      <c r="G25" s="21"/>
      <c r="H25" s="22"/>
      <c r="I25" s="4">
        <f>+SUM(I5:I23)</f>
        <v>14085242.803457668</v>
      </c>
    </row>
    <row r="26" spans="2:9" ht="15.75" thickBot="1" x14ac:dyDescent="0.3">
      <c r="C26" s="12"/>
      <c r="D26" s="13"/>
      <c r="E26" s="20" t="s">
        <v>10</v>
      </c>
      <c r="F26" s="21"/>
      <c r="G26" s="21"/>
      <c r="H26" s="21"/>
      <c r="I26" s="14">
        <f>+SUM(I24:I25)</f>
        <v>55251132.80345767</v>
      </c>
    </row>
  </sheetData>
  <mergeCells count="12">
    <mergeCell ref="E24:H24"/>
    <mergeCell ref="E25:H25"/>
    <mergeCell ref="E26:H26"/>
    <mergeCell ref="B1:I1"/>
    <mergeCell ref="B2:I2"/>
    <mergeCell ref="B3:B4"/>
    <mergeCell ref="C3:D3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75AD-D565-4E2E-8E12-178EB86F0D9F}">
  <dimension ref="B1:I26"/>
  <sheetViews>
    <sheetView topLeftCell="A8" zoomScale="80" zoomScaleNormal="80" workbookViewId="0">
      <selection activeCell="I26" sqref="I26"/>
    </sheetView>
  </sheetViews>
  <sheetFormatPr baseColWidth="10" defaultRowHeight="15" x14ac:dyDescent="0.25"/>
  <cols>
    <col min="1" max="1" width="3" customWidth="1"/>
    <col min="2" max="2" width="17" customWidth="1"/>
    <col min="6" max="6" width="13.85546875" customWidth="1"/>
    <col min="7" max="7" width="15.140625" customWidth="1"/>
    <col min="8" max="8" width="15.85546875" customWidth="1"/>
    <col min="9" max="9" width="20.7109375" customWidth="1"/>
  </cols>
  <sheetData>
    <row r="1" spans="2:9" ht="15.75" thickBot="1" x14ac:dyDescent="0.3">
      <c r="B1" s="23" t="s">
        <v>11</v>
      </c>
      <c r="C1" s="24"/>
      <c r="D1" s="24"/>
      <c r="E1" s="24"/>
      <c r="F1" s="24"/>
      <c r="G1" s="24"/>
      <c r="H1" s="24"/>
      <c r="I1" s="25"/>
    </row>
    <row r="2" spans="2:9" ht="15.75" thickBot="1" x14ac:dyDescent="0.3">
      <c r="B2" s="26" t="s">
        <v>14</v>
      </c>
      <c r="C2" s="27"/>
      <c r="D2" s="27"/>
      <c r="E2" s="27"/>
      <c r="F2" s="27"/>
      <c r="G2" s="27"/>
      <c r="H2" s="27"/>
      <c r="I2" s="28"/>
    </row>
    <row r="3" spans="2:9" ht="27" customHeight="1" thickBot="1" x14ac:dyDescent="0.3">
      <c r="B3" s="29" t="s">
        <v>8</v>
      </c>
      <c r="C3" s="31" t="s">
        <v>0</v>
      </c>
      <c r="D3" s="31"/>
      <c r="E3" s="29" t="s">
        <v>1</v>
      </c>
      <c r="F3" s="29" t="s">
        <v>2</v>
      </c>
      <c r="G3" s="29" t="s">
        <v>3</v>
      </c>
      <c r="H3" s="29" t="s">
        <v>4</v>
      </c>
      <c r="I3" s="32" t="s">
        <v>5</v>
      </c>
    </row>
    <row r="4" spans="2:9" ht="24.6" customHeight="1" thickBot="1" x14ac:dyDescent="0.3">
      <c r="B4" s="30"/>
      <c r="C4" s="1" t="s">
        <v>6</v>
      </c>
      <c r="D4" s="1" t="s">
        <v>7</v>
      </c>
      <c r="E4" s="30"/>
      <c r="F4" s="30"/>
      <c r="G4" s="30"/>
      <c r="H4" s="30"/>
      <c r="I4" s="33"/>
    </row>
    <row r="5" spans="2:9" ht="15.75" thickBot="1" x14ac:dyDescent="0.3">
      <c r="B5" s="16">
        <v>20533376</v>
      </c>
      <c r="C5" s="2">
        <v>44988</v>
      </c>
      <c r="D5" s="5">
        <v>45016</v>
      </c>
      <c r="E5" s="3">
        <f t="shared" ref="E5" si="0">D5-C5+1</f>
        <v>29</v>
      </c>
      <c r="F5" s="6">
        <v>0.30840000000000001</v>
      </c>
      <c r="G5" s="6">
        <f t="shared" ref="G5" si="1">+(1+F5)^(1/12)-1</f>
        <v>2.2653191301707398E-2</v>
      </c>
      <c r="H5" s="7">
        <f t="shared" ref="H5" si="2">+(1+G5)^(1/30)-1</f>
        <v>7.4695943725133773E-4</v>
      </c>
      <c r="I5" s="16">
        <f t="shared" ref="I5" si="3">(B5*H5)*E5</f>
        <v>444790.37047307362</v>
      </c>
    </row>
    <row r="6" spans="2:9" ht="15.75" thickBot="1" x14ac:dyDescent="0.3">
      <c r="B6" s="16">
        <v>20533376</v>
      </c>
      <c r="C6" s="2">
        <v>45017</v>
      </c>
      <c r="D6" s="2">
        <v>45046</v>
      </c>
      <c r="E6" s="3">
        <f>D6-C6+1</f>
        <v>30</v>
      </c>
      <c r="F6" s="6">
        <v>0.31390000000000001</v>
      </c>
      <c r="G6" s="6">
        <f>+(1+F6)^(1/12)-1</f>
        <v>2.3010739001574354E-2</v>
      </c>
      <c r="H6" s="7">
        <f>+(1+G6)^(1/30)-1</f>
        <v>7.5862042276364505E-4</v>
      </c>
      <c r="I6" s="16">
        <f>(B6*H6)*E6</f>
        <v>467311.15145654645</v>
      </c>
    </row>
    <row r="7" spans="2:9" ht="15.75" thickBot="1" x14ac:dyDescent="0.3">
      <c r="B7" s="16">
        <v>20533376</v>
      </c>
      <c r="C7" s="2">
        <v>45047</v>
      </c>
      <c r="D7" s="2">
        <v>45077</v>
      </c>
      <c r="E7" s="3">
        <f>D7-C7+1</f>
        <v>31</v>
      </c>
      <c r="F7" s="6">
        <v>0.30270000000000002</v>
      </c>
      <c r="G7" s="6">
        <f>+(1+F7)^(1/12)-1</f>
        <v>2.2281185112344559E-2</v>
      </c>
      <c r="H7" s="15">
        <f>+(1+G7)^(1/30)-1</f>
        <v>7.3482272147784577E-4</v>
      </c>
      <c r="I7" s="16">
        <f>(B7*H7)*E7</f>
        <v>467740.12823688437</v>
      </c>
    </row>
    <row r="8" spans="2:9" ht="15.75" thickBot="1" x14ac:dyDescent="0.3">
      <c r="B8" s="16">
        <v>20533376</v>
      </c>
      <c r="C8" s="2">
        <v>45078</v>
      </c>
      <c r="D8" s="2">
        <v>45107</v>
      </c>
      <c r="E8" s="3">
        <f>D8-C8+1</f>
        <v>30</v>
      </c>
      <c r="F8" s="6">
        <v>0.29759999999999998</v>
      </c>
      <c r="G8" s="6">
        <f>+(1+F8)^(1/12)-1</f>
        <v>2.1947070542897462E-2</v>
      </c>
      <c r="H8" s="7">
        <f>+(1+G8)^(1/30)-1</f>
        <v>7.239185814971183E-4</v>
      </c>
      <c r="I8" s="16">
        <f>(B8*H8)*E8</f>
        <v>445934.77281800919</v>
      </c>
    </row>
    <row r="9" spans="2:9" ht="15.75" thickBot="1" x14ac:dyDescent="0.3">
      <c r="B9" s="16">
        <v>20533376</v>
      </c>
      <c r="C9" s="2">
        <v>45108</v>
      </c>
      <c r="D9" s="2">
        <v>45138</v>
      </c>
      <c r="E9" s="3">
        <f>D9-C9+1</f>
        <v>31</v>
      </c>
      <c r="F9" s="6">
        <v>0.29360000000000003</v>
      </c>
      <c r="G9" s="6">
        <f>+(1+F9)^(1/12)-1</f>
        <v>2.1684176535087696E-2</v>
      </c>
      <c r="H9" s="7">
        <f>+(1+G9)^(1/30)-1</f>
        <v>7.1533636800213962E-4</v>
      </c>
      <c r="I9" s="16">
        <f>(B9*H9)*E9</f>
        <v>455336.38893053134</v>
      </c>
    </row>
    <row r="10" spans="2:9" ht="15.75" thickBot="1" x14ac:dyDescent="0.3">
      <c r="B10" s="16">
        <v>20533376</v>
      </c>
      <c r="C10" s="2">
        <v>45139</v>
      </c>
      <c r="D10" s="2">
        <v>45169</v>
      </c>
      <c r="E10" s="3">
        <f>D10-C10+1</f>
        <v>31</v>
      </c>
      <c r="F10" s="6">
        <v>0.28749999999999998</v>
      </c>
      <c r="G10" s="6">
        <f>+(1+F10)^(1/12)-1</f>
        <v>2.1281824965027063E-2</v>
      </c>
      <c r="H10" s="7">
        <f>+(1+G10)^(1/30)-1</f>
        <v>7.0219740734600578E-4</v>
      </c>
      <c r="I10" s="16">
        <f>(B10*H10)*E10</f>
        <v>446972.98512908164</v>
      </c>
    </row>
    <row r="11" spans="2:9" ht="15.75" thickBot="1" x14ac:dyDescent="0.3">
      <c r="B11" s="16">
        <v>20533376</v>
      </c>
      <c r="C11" s="2">
        <v>45170</v>
      </c>
      <c r="D11" s="2">
        <v>45199</v>
      </c>
      <c r="E11" s="3">
        <f>D11-C11+1</f>
        <v>30</v>
      </c>
      <c r="F11" s="6">
        <v>0.28029999999999999</v>
      </c>
      <c r="G11" s="6">
        <f>+(1+F11)^(1/12)-1</f>
        <v>2.0804663549857549E-2</v>
      </c>
      <c r="H11" s="7">
        <f>+(1+G11)^(1/30)-1</f>
        <v>6.86609012210182E-4</v>
      </c>
      <c r="I11" s="16">
        <f>(B11*H11)*E11</f>
        <v>422952.03038100776</v>
      </c>
    </row>
    <row r="12" spans="2:9" ht="15.75" thickBot="1" x14ac:dyDescent="0.3">
      <c r="B12" s="16">
        <v>20533376</v>
      </c>
      <c r="C12" s="2">
        <v>45200</v>
      </c>
      <c r="D12" s="2">
        <v>45230</v>
      </c>
      <c r="E12" s="3">
        <f>D12-C12+1</f>
        <v>31</v>
      </c>
      <c r="F12" s="6">
        <v>0.26529999999999998</v>
      </c>
      <c r="G12" s="6">
        <f>+(1+F12)^(1/12)-1</f>
        <v>1.9802625354918835E-2</v>
      </c>
      <c r="H12" s="7">
        <f>+(1+G12)^(1/30)-1</f>
        <v>6.5385046767652E-4</v>
      </c>
      <c r="I12" s="16">
        <f>(B12*H12)*E12</f>
        <v>416198.48251791275</v>
      </c>
    </row>
    <row r="13" spans="2:9" ht="15.75" thickBot="1" x14ac:dyDescent="0.3">
      <c r="B13" s="16">
        <v>20533376</v>
      </c>
      <c r="C13" s="2">
        <v>45231</v>
      </c>
      <c r="D13" s="2">
        <v>45240</v>
      </c>
      <c r="E13" s="3">
        <f>D13-C13+1</f>
        <v>10</v>
      </c>
      <c r="F13" s="6">
        <v>0.25519999999999998</v>
      </c>
      <c r="G13" s="6">
        <f>+(1+F13)^(1/12)-1</f>
        <v>1.9121766867196577E-2</v>
      </c>
      <c r="H13" s="7">
        <f>+(1+G13)^(1/30)-1</f>
        <v>6.3157414356007635E-4</v>
      </c>
      <c r="I13" s="16">
        <f>(B13*H13)*E13</f>
        <v>129683.49361597025</v>
      </c>
    </row>
    <row r="14" spans="2:9" ht="15.75" thickBot="1" x14ac:dyDescent="0.3">
      <c r="B14" s="16">
        <v>20533376</v>
      </c>
      <c r="C14" s="2">
        <v>45261</v>
      </c>
      <c r="D14" s="2">
        <v>45291</v>
      </c>
      <c r="E14" s="3">
        <f>D14-C14+1</f>
        <v>31</v>
      </c>
      <c r="F14" s="6">
        <v>0.25040000000000001</v>
      </c>
      <c r="G14" s="6">
        <f>+(1+F14)^(1/12)-1</f>
        <v>1.8796428318203828E-2</v>
      </c>
      <c r="H14" s="7">
        <f>+(1+G14)^(1/30)-1</f>
        <v>6.2092463873408832E-4</v>
      </c>
      <c r="I14" s="16">
        <f>(B14*H14)*E14</f>
        <v>395240.0513185272</v>
      </c>
    </row>
    <row r="15" spans="2:9" ht="15.75" thickBot="1" x14ac:dyDescent="0.3">
      <c r="B15" s="16">
        <v>20533376</v>
      </c>
      <c r="C15" s="2">
        <v>45292</v>
      </c>
      <c r="D15" s="2">
        <v>45322</v>
      </c>
      <c r="E15" s="3">
        <f>D15-C15+1</f>
        <v>31</v>
      </c>
      <c r="F15" s="6">
        <v>0.23319999999999999</v>
      </c>
      <c r="G15" s="6">
        <f>+(1+F15)^(1/12)-1</f>
        <v>1.7621153900856834E-2</v>
      </c>
      <c r="H15" s="7">
        <f>+(1+G15)^(1/30)-1</f>
        <v>5.8242625831672612E-4</v>
      </c>
      <c r="I15" s="16">
        <f>(B15*H15)*E15</f>
        <v>370734.49798300443</v>
      </c>
    </row>
    <row r="16" spans="2:9" ht="15.75" thickBot="1" x14ac:dyDescent="0.3">
      <c r="B16" s="16">
        <v>20533376</v>
      </c>
      <c r="C16" s="2">
        <v>45323</v>
      </c>
      <c r="D16" s="2">
        <v>45351</v>
      </c>
      <c r="E16" s="3">
        <f t="shared" ref="E16:E23" si="4">D16-C16+1</f>
        <v>29</v>
      </c>
      <c r="F16" s="6">
        <v>0.2331</v>
      </c>
      <c r="G16" s="6">
        <f t="shared" ref="G16:G23" si="5">+(1+F16)^(1/12)-1</f>
        <v>1.7614277083248364E-2</v>
      </c>
      <c r="H16" s="7">
        <f t="shared" ref="H16:H23" si="6">+(1+G16)^(1/30)-1</f>
        <v>5.8220086843596697E-4</v>
      </c>
      <c r="I16" s="16">
        <f t="shared" ref="I16:I23" si="7">(B16*H16)*E16</f>
        <v>346681.930834545</v>
      </c>
    </row>
    <row r="17" spans="2:9" ht="15.75" thickBot="1" x14ac:dyDescent="0.3">
      <c r="B17" s="16">
        <v>20533376</v>
      </c>
      <c r="C17" s="2">
        <v>45352</v>
      </c>
      <c r="D17" s="2">
        <v>45382</v>
      </c>
      <c r="E17" s="3">
        <f t="shared" si="4"/>
        <v>31</v>
      </c>
      <c r="F17" s="6">
        <v>0.222</v>
      </c>
      <c r="G17" s="6">
        <f t="shared" si="5"/>
        <v>1.6847754288749517E-2</v>
      </c>
      <c r="H17" s="7">
        <f t="shared" si="6"/>
        <v>5.570686071980635E-4</v>
      </c>
      <c r="I17" s="16">
        <f t="shared" si="7"/>
        <v>354593.47425121849</v>
      </c>
    </row>
    <row r="18" spans="2:9" ht="15.75" thickBot="1" x14ac:dyDescent="0.3">
      <c r="B18" s="16">
        <v>20533376</v>
      </c>
      <c r="C18" s="2">
        <v>45383</v>
      </c>
      <c r="D18" s="2">
        <v>45412</v>
      </c>
      <c r="E18" s="3">
        <f t="shared" si="4"/>
        <v>30</v>
      </c>
      <c r="F18" s="6">
        <v>0.22059999999999999</v>
      </c>
      <c r="G18" s="6">
        <f t="shared" si="5"/>
        <v>1.6750622883769939E-2</v>
      </c>
      <c r="H18" s="7">
        <f t="shared" si="6"/>
        <v>5.5388261727107313E-4</v>
      </c>
      <c r="I18" s="16">
        <f t="shared" si="7"/>
        <v>341192.40120873117</v>
      </c>
    </row>
    <row r="19" spans="2:9" ht="15.75" thickBot="1" x14ac:dyDescent="0.3">
      <c r="B19" s="16">
        <v>20533376</v>
      </c>
      <c r="C19" s="2">
        <v>45413</v>
      </c>
      <c r="D19" s="2">
        <v>45443</v>
      </c>
      <c r="E19" s="3">
        <f t="shared" si="4"/>
        <v>31</v>
      </c>
      <c r="F19" s="6">
        <v>0.2102</v>
      </c>
      <c r="G19" s="6">
        <f t="shared" si="5"/>
        <v>1.602586136712425E-2</v>
      </c>
      <c r="H19" s="7">
        <f t="shared" si="6"/>
        <v>5.3010055145774615E-4</v>
      </c>
      <c r="I19" s="16">
        <f t="shared" si="7"/>
        <v>337427.37216756673</v>
      </c>
    </row>
    <row r="20" spans="2:9" ht="15.75" thickBot="1" x14ac:dyDescent="0.3">
      <c r="B20" s="16">
        <v>20533376</v>
      </c>
      <c r="C20" s="2">
        <v>45444</v>
      </c>
      <c r="D20" s="2">
        <v>45473</v>
      </c>
      <c r="E20" s="3">
        <f t="shared" si="4"/>
        <v>30</v>
      </c>
      <c r="F20" s="6">
        <v>0.2056</v>
      </c>
      <c r="G20" s="6">
        <f t="shared" si="5"/>
        <v>1.5703471056599527E-2</v>
      </c>
      <c r="H20" s="7">
        <f t="shared" si="6"/>
        <v>5.195164806612862E-4</v>
      </c>
      <c r="I20" s="16">
        <f t="shared" si="7"/>
        <v>320022.81706844753</v>
      </c>
    </row>
    <row r="21" spans="2:9" ht="15.75" thickBot="1" x14ac:dyDescent="0.3">
      <c r="B21" s="16">
        <v>20533376</v>
      </c>
      <c r="C21" s="2">
        <v>45474</v>
      </c>
      <c r="D21" s="2">
        <v>45504</v>
      </c>
      <c r="E21" s="3">
        <f t="shared" si="4"/>
        <v>31</v>
      </c>
      <c r="F21" s="6">
        <v>0.1966</v>
      </c>
      <c r="G21" s="6">
        <f t="shared" si="5"/>
        <v>1.5069432777184311E-2</v>
      </c>
      <c r="H21" s="7">
        <f t="shared" si="6"/>
        <v>4.9869153300252655E-4</v>
      </c>
      <c r="I21" s="16">
        <f t="shared" si="7"/>
        <v>317434.44340987591</v>
      </c>
    </row>
    <row r="22" spans="2:9" ht="15.75" thickBot="1" x14ac:dyDescent="0.3">
      <c r="B22" s="16">
        <v>20533376</v>
      </c>
      <c r="C22" s="2">
        <v>45505</v>
      </c>
      <c r="D22" s="2">
        <v>45535</v>
      </c>
      <c r="E22" s="3">
        <f t="shared" si="4"/>
        <v>31</v>
      </c>
      <c r="F22" s="6">
        <v>0.19470000000000001</v>
      </c>
      <c r="G22" s="6">
        <f t="shared" si="5"/>
        <v>1.4935021603717402E-2</v>
      </c>
      <c r="H22" s="7">
        <f t="shared" si="6"/>
        <v>4.9427519108169449E-4</v>
      </c>
      <c r="I22" s="16">
        <f t="shared" si="7"/>
        <v>314623.28872452071</v>
      </c>
    </row>
    <row r="23" spans="2:9" ht="15.75" thickBot="1" x14ac:dyDescent="0.3">
      <c r="B23" s="16">
        <v>20533376</v>
      </c>
      <c r="C23" s="2">
        <v>45536</v>
      </c>
      <c r="D23" s="2">
        <v>45558</v>
      </c>
      <c r="E23" s="3">
        <f t="shared" si="4"/>
        <v>23</v>
      </c>
      <c r="F23" s="6">
        <v>0.1923</v>
      </c>
      <c r="G23" s="6">
        <f t="shared" si="5"/>
        <v>1.4764958708072706E-2</v>
      </c>
      <c r="H23" s="7">
        <f t="shared" si="6"/>
        <v>4.8868663184098438E-4</v>
      </c>
      <c r="I23" s="16">
        <f t="shared" si="7"/>
        <v>230790.88622858361</v>
      </c>
    </row>
    <row r="24" spans="2:9" ht="15.75" thickBot="1" x14ac:dyDescent="0.3">
      <c r="B24" s="8"/>
      <c r="C24" s="9"/>
      <c r="D24" s="9"/>
      <c r="E24" s="17" t="s">
        <v>8</v>
      </c>
      <c r="F24" s="18"/>
      <c r="G24" s="18"/>
      <c r="H24" s="19"/>
      <c r="I24" s="10">
        <f>B15</f>
        <v>20533376</v>
      </c>
    </row>
    <row r="25" spans="2:9" ht="15.75" thickBot="1" x14ac:dyDescent="0.3">
      <c r="B25" s="11"/>
      <c r="C25" s="9"/>
      <c r="D25" s="9"/>
      <c r="E25" s="20" t="s">
        <v>9</v>
      </c>
      <c r="F25" s="21"/>
      <c r="G25" s="21"/>
      <c r="H25" s="22"/>
      <c r="I25" s="4">
        <f>+SUM(I5:I23)</f>
        <v>7025660.9667540379</v>
      </c>
    </row>
    <row r="26" spans="2:9" ht="15.75" thickBot="1" x14ac:dyDescent="0.3">
      <c r="C26" s="12"/>
      <c r="D26" s="13"/>
      <c r="E26" s="20" t="s">
        <v>10</v>
      </c>
      <c r="F26" s="21"/>
      <c r="G26" s="21"/>
      <c r="H26" s="21"/>
      <c r="I26" s="14">
        <f>+SUM(I24:I25)</f>
        <v>27559036.966754038</v>
      </c>
    </row>
  </sheetData>
  <mergeCells count="12">
    <mergeCell ref="E24:H24"/>
    <mergeCell ref="E25:H25"/>
    <mergeCell ref="E26:H26"/>
    <mergeCell ref="B1:I1"/>
    <mergeCell ref="B2:I2"/>
    <mergeCell ref="B3:B4"/>
    <mergeCell ref="C3:D3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BF35-1161-432C-B023-08BAE6A7AC02}">
  <dimension ref="B1:I26"/>
  <sheetViews>
    <sheetView topLeftCell="A3" zoomScale="80" zoomScaleNormal="80" workbookViewId="0">
      <selection activeCell="I26" sqref="I26"/>
    </sheetView>
  </sheetViews>
  <sheetFormatPr baseColWidth="10" defaultRowHeight="15" x14ac:dyDescent="0.25"/>
  <cols>
    <col min="1" max="1" width="4" customWidth="1"/>
    <col min="2" max="2" width="17.28515625" customWidth="1"/>
    <col min="6" max="6" width="14.140625" customWidth="1"/>
    <col min="7" max="7" width="14.28515625" customWidth="1"/>
    <col min="8" max="8" width="14.7109375" customWidth="1"/>
    <col min="9" max="9" width="19.85546875" customWidth="1"/>
  </cols>
  <sheetData>
    <row r="1" spans="2:9" ht="15.75" thickBot="1" x14ac:dyDescent="0.3">
      <c r="B1" s="23" t="s">
        <v>11</v>
      </c>
      <c r="C1" s="24"/>
      <c r="D1" s="24"/>
      <c r="E1" s="24"/>
      <c r="F1" s="24"/>
      <c r="G1" s="24"/>
      <c r="H1" s="24"/>
      <c r="I1" s="25"/>
    </row>
    <row r="2" spans="2:9" ht="15.75" thickBot="1" x14ac:dyDescent="0.3">
      <c r="B2" s="26" t="s">
        <v>15</v>
      </c>
      <c r="C2" s="27"/>
      <c r="D2" s="27"/>
      <c r="E2" s="27"/>
      <c r="F2" s="27"/>
      <c r="G2" s="27"/>
      <c r="H2" s="27"/>
      <c r="I2" s="28"/>
    </row>
    <row r="3" spans="2:9" ht="23.45" customHeight="1" thickBot="1" x14ac:dyDescent="0.3">
      <c r="B3" s="29" t="s">
        <v>8</v>
      </c>
      <c r="C3" s="31" t="s">
        <v>0</v>
      </c>
      <c r="D3" s="31"/>
      <c r="E3" s="29" t="s">
        <v>1</v>
      </c>
      <c r="F3" s="29" t="s">
        <v>2</v>
      </c>
      <c r="G3" s="29" t="s">
        <v>3</v>
      </c>
      <c r="H3" s="29" t="s">
        <v>4</v>
      </c>
      <c r="I3" s="32" t="s">
        <v>5</v>
      </c>
    </row>
    <row r="4" spans="2:9" ht="26.45" customHeight="1" thickBot="1" x14ac:dyDescent="0.3">
      <c r="B4" s="30"/>
      <c r="C4" s="1" t="s">
        <v>6</v>
      </c>
      <c r="D4" s="1" t="s">
        <v>7</v>
      </c>
      <c r="E4" s="30"/>
      <c r="F4" s="30"/>
      <c r="G4" s="30"/>
      <c r="H4" s="30"/>
      <c r="I4" s="33"/>
    </row>
    <row r="5" spans="2:9" ht="15.75" thickBot="1" x14ac:dyDescent="0.3">
      <c r="B5" s="16">
        <v>66049313</v>
      </c>
      <c r="C5" s="2">
        <v>44989</v>
      </c>
      <c r="D5" s="5">
        <v>45016</v>
      </c>
      <c r="E5" s="3">
        <f t="shared" ref="E5:E6" si="0">D5-C5+1</f>
        <v>28</v>
      </c>
      <c r="F5" s="6">
        <v>0.30840000000000001</v>
      </c>
      <c r="G5" s="6">
        <f t="shared" ref="G5:G6" si="1">+(1+F5)^(1/12)-1</f>
        <v>2.2653191301707398E-2</v>
      </c>
      <c r="H5" s="7">
        <f t="shared" ref="H5:H6" si="2">+(1+G5)^(1/30)-1</f>
        <v>7.4695943725133773E-4</v>
      </c>
      <c r="I5" s="16">
        <f t="shared" ref="I5:I6" si="3">(B5*H5)*E5</f>
        <v>1381412.4147408891</v>
      </c>
    </row>
    <row r="6" spans="2:9" ht="15.75" thickBot="1" x14ac:dyDescent="0.3">
      <c r="B6" s="16">
        <v>66049313</v>
      </c>
      <c r="C6" s="2">
        <v>45017</v>
      </c>
      <c r="D6" s="2">
        <v>45046</v>
      </c>
      <c r="E6" s="3">
        <f t="shared" si="0"/>
        <v>30</v>
      </c>
      <c r="F6" s="6">
        <v>0.31390000000000001</v>
      </c>
      <c r="G6" s="6">
        <f t="shared" si="1"/>
        <v>2.3010739001574354E-2</v>
      </c>
      <c r="H6" s="7">
        <f t="shared" si="2"/>
        <v>7.5862042276364505E-4</v>
      </c>
      <c r="I6" s="16">
        <f t="shared" si="3"/>
        <v>1503190.7325392494</v>
      </c>
    </row>
    <row r="7" spans="2:9" ht="15.75" thickBot="1" x14ac:dyDescent="0.3">
      <c r="B7" s="16">
        <v>66049313</v>
      </c>
      <c r="C7" s="2">
        <v>45047</v>
      </c>
      <c r="D7" s="2">
        <v>45077</v>
      </c>
      <c r="E7" s="3">
        <f>D7-C7+1</f>
        <v>31</v>
      </c>
      <c r="F7" s="6">
        <v>0.30270000000000002</v>
      </c>
      <c r="G7" s="6">
        <f>+(1+F7)^(1/12)-1</f>
        <v>2.2281185112344559E-2</v>
      </c>
      <c r="H7" s="15">
        <f>+(1+G7)^(1/30)-1</f>
        <v>7.3482272147784577E-4</v>
      </c>
      <c r="I7" s="16">
        <f>(B7*H7)*E7</f>
        <v>1504570.6138424638</v>
      </c>
    </row>
    <row r="8" spans="2:9" ht="15.75" thickBot="1" x14ac:dyDescent="0.3">
      <c r="B8" s="16">
        <v>66049313</v>
      </c>
      <c r="C8" s="2">
        <v>45078</v>
      </c>
      <c r="D8" s="2">
        <v>45107</v>
      </c>
      <c r="E8" s="3">
        <f>D8-C8+1</f>
        <v>30</v>
      </c>
      <c r="F8" s="6">
        <v>0.29759999999999998</v>
      </c>
      <c r="G8" s="6">
        <f>+(1+F8)^(1/12)-1</f>
        <v>2.1947070542897462E-2</v>
      </c>
      <c r="H8" s="7">
        <f>+(1+G8)^(1/30)-1</f>
        <v>7.239185814971183E-4</v>
      </c>
      <c r="I8" s="16">
        <f>(B8*H8)*E8</f>
        <v>1434429.7492745752</v>
      </c>
    </row>
    <row r="9" spans="2:9" ht="15.75" thickBot="1" x14ac:dyDescent="0.3">
      <c r="B9" s="16">
        <v>66049313</v>
      </c>
      <c r="C9" s="2">
        <v>45108</v>
      </c>
      <c r="D9" s="2">
        <v>45138</v>
      </c>
      <c r="E9" s="3">
        <f>D9-C9+1</f>
        <v>31</v>
      </c>
      <c r="F9" s="6">
        <v>0.29360000000000003</v>
      </c>
      <c r="G9" s="6">
        <f>+(1+F9)^(1/12)-1</f>
        <v>2.1684176535087696E-2</v>
      </c>
      <c r="H9" s="7">
        <f>+(1+G9)^(1/30)-1</f>
        <v>7.1533636800213962E-4</v>
      </c>
      <c r="I9" s="16">
        <f>(B9*H9)*E9</f>
        <v>1464671.7457841518</v>
      </c>
    </row>
    <row r="10" spans="2:9" ht="15.75" thickBot="1" x14ac:dyDescent="0.3">
      <c r="B10" s="16">
        <v>66049313</v>
      </c>
      <c r="C10" s="2">
        <v>45139</v>
      </c>
      <c r="D10" s="2">
        <v>45169</v>
      </c>
      <c r="E10" s="3">
        <f>D10-C10+1</f>
        <v>31</v>
      </c>
      <c r="F10" s="6">
        <v>0.28749999999999998</v>
      </c>
      <c r="G10" s="6">
        <f>+(1+F10)^(1/12)-1</f>
        <v>2.1281824965027063E-2</v>
      </c>
      <c r="H10" s="7">
        <f>+(1+G10)^(1/30)-1</f>
        <v>7.0219740734600578E-4</v>
      </c>
      <c r="I10" s="16">
        <f>(B10*H10)*E10</f>
        <v>1437769.3467131299</v>
      </c>
    </row>
    <row r="11" spans="2:9" ht="15.75" thickBot="1" x14ac:dyDescent="0.3">
      <c r="B11" s="16">
        <v>66049313</v>
      </c>
      <c r="C11" s="2">
        <v>45170</v>
      </c>
      <c r="D11" s="2">
        <v>45199</v>
      </c>
      <c r="E11" s="3">
        <f>D11-C11+1</f>
        <v>30</v>
      </c>
      <c r="F11" s="6">
        <v>0.28029999999999999</v>
      </c>
      <c r="G11" s="6">
        <f>+(1+F11)^(1/12)-1</f>
        <v>2.0804663549857549E-2</v>
      </c>
      <c r="H11" s="7">
        <f>+(1+G11)^(1/30)-1</f>
        <v>6.86609012210182E-4</v>
      </c>
      <c r="I11" s="16">
        <f>(B11*H11)*E11</f>
        <v>1360501.6066827339</v>
      </c>
    </row>
    <row r="12" spans="2:9" ht="15.75" thickBot="1" x14ac:dyDescent="0.3">
      <c r="B12" s="16">
        <v>66049313</v>
      </c>
      <c r="C12" s="2">
        <v>45200</v>
      </c>
      <c r="D12" s="2">
        <v>45230</v>
      </c>
      <c r="E12" s="3">
        <f>D12-C12+1</f>
        <v>31</v>
      </c>
      <c r="F12" s="6">
        <v>0.26529999999999998</v>
      </c>
      <c r="G12" s="6">
        <f>+(1+F12)^(1/12)-1</f>
        <v>1.9802625354918835E-2</v>
      </c>
      <c r="H12" s="7">
        <f>+(1+G12)^(1/30)-1</f>
        <v>6.5385046767652E-4</v>
      </c>
      <c r="I12" s="16">
        <f>(B12*H12)*E12</f>
        <v>1338777.6000376483</v>
      </c>
    </row>
    <row r="13" spans="2:9" ht="15.75" thickBot="1" x14ac:dyDescent="0.3">
      <c r="B13" s="16">
        <v>66049313</v>
      </c>
      <c r="C13" s="2">
        <v>45231</v>
      </c>
      <c r="D13" s="2">
        <v>45240</v>
      </c>
      <c r="E13" s="3">
        <f>D13-C13+1</f>
        <v>10</v>
      </c>
      <c r="F13" s="6">
        <v>0.25519999999999998</v>
      </c>
      <c r="G13" s="6">
        <f>+(1+F13)^(1/12)-1</f>
        <v>1.9121766867196577E-2</v>
      </c>
      <c r="H13" s="7">
        <f>+(1+G13)^(1/30)-1</f>
        <v>6.3157414356007635E-4</v>
      </c>
      <c r="I13" s="16">
        <f>(B13*H13)*E13</f>
        <v>417150.38290706417</v>
      </c>
    </row>
    <row r="14" spans="2:9" ht="15.75" thickBot="1" x14ac:dyDescent="0.3">
      <c r="B14" s="16">
        <v>66049313</v>
      </c>
      <c r="C14" s="2">
        <v>45261</v>
      </c>
      <c r="D14" s="2">
        <v>45291</v>
      </c>
      <c r="E14" s="3">
        <f>D14-C14+1</f>
        <v>31</v>
      </c>
      <c r="F14" s="6">
        <v>0.25040000000000001</v>
      </c>
      <c r="G14" s="6">
        <f>+(1+F14)^(1/12)-1</f>
        <v>1.8796428318203828E-2</v>
      </c>
      <c r="H14" s="7">
        <f>+(1+G14)^(1/30)-1</f>
        <v>6.2092463873408832E-4</v>
      </c>
      <c r="I14" s="16">
        <f>(B14*H14)*E14</f>
        <v>1271361.0202079515</v>
      </c>
    </row>
    <row r="15" spans="2:9" ht="15.75" thickBot="1" x14ac:dyDescent="0.3">
      <c r="B15" s="16">
        <v>66049313</v>
      </c>
      <c r="C15" s="2">
        <v>45292</v>
      </c>
      <c r="D15" s="2">
        <v>45322</v>
      </c>
      <c r="E15" s="3">
        <f>D15-C15+1</f>
        <v>31</v>
      </c>
      <c r="F15" s="6">
        <v>0.23319999999999999</v>
      </c>
      <c r="G15" s="6">
        <f>+(1+F15)^(1/12)-1</f>
        <v>1.7621153900856834E-2</v>
      </c>
      <c r="H15" s="7">
        <f>+(1+G15)^(1/30)-1</f>
        <v>5.8242625831672612E-4</v>
      </c>
      <c r="I15" s="16">
        <f>(B15*H15)*E15</f>
        <v>1192534.4812843893</v>
      </c>
    </row>
    <row r="16" spans="2:9" ht="15.75" thickBot="1" x14ac:dyDescent="0.3">
      <c r="B16" s="16">
        <v>66049313</v>
      </c>
      <c r="C16" s="2">
        <v>45323</v>
      </c>
      <c r="D16" s="2">
        <v>45351</v>
      </c>
      <c r="E16" s="3">
        <f t="shared" ref="E16:E23" si="4">D16-C16+1</f>
        <v>29</v>
      </c>
      <c r="F16" s="6">
        <v>0.2331</v>
      </c>
      <c r="G16" s="6">
        <f t="shared" ref="G16:G23" si="5">+(1+F16)^(1/12)-1</f>
        <v>1.7614277083248364E-2</v>
      </c>
      <c r="H16" s="7">
        <f t="shared" ref="H16:H23" si="6">+(1+G16)^(1/30)-1</f>
        <v>5.8220086843596697E-4</v>
      </c>
      <c r="I16" s="16">
        <f t="shared" ref="I16:I23" si="7">(B16*H16)*E16</f>
        <v>1115165.054257771</v>
      </c>
    </row>
    <row r="17" spans="2:9" ht="15.75" thickBot="1" x14ac:dyDescent="0.3">
      <c r="B17" s="16">
        <v>66049313</v>
      </c>
      <c r="C17" s="2">
        <v>45352</v>
      </c>
      <c r="D17" s="2">
        <v>45382</v>
      </c>
      <c r="E17" s="3">
        <f t="shared" si="4"/>
        <v>31</v>
      </c>
      <c r="F17" s="6">
        <v>0.222</v>
      </c>
      <c r="G17" s="6">
        <f t="shared" si="5"/>
        <v>1.6847754288749517E-2</v>
      </c>
      <c r="H17" s="7">
        <f t="shared" si="6"/>
        <v>5.570686071980635E-4</v>
      </c>
      <c r="I17" s="16">
        <f t="shared" si="7"/>
        <v>1140613.9627782675</v>
      </c>
    </row>
    <row r="18" spans="2:9" ht="15.75" thickBot="1" x14ac:dyDescent="0.3">
      <c r="B18" s="16">
        <v>66049313</v>
      </c>
      <c r="C18" s="2">
        <v>45383</v>
      </c>
      <c r="D18" s="2">
        <v>45412</v>
      </c>
      <c r="E18" s="3">
        <f t="shared" si="4"/>
        <v>30</v>
      </c>
      <c r="F18" s="6">
        <v>0.22059999999999999</v>
      </c>
      <c r="G18" s="6">
        <f t="shared" si="5"/>
        <v>1.6750622883769939E-2</v>
      </c>
      <c r="H18" s="7">
        <f t="shared" si="6"/>
        <v>5.5388261727107313E-4</v>
      </c>
      <c r="I18" s="16">
        <f t="shared" si="7"/>
        <v>1097506.9906018896</v>
      </c>
    </row>
    <row r="19" spans="2:9" ht="15.75" thickBot="1" x14ac:dyDescent="0.3">
      <c r="B19" s="16">
        <v>66049313</v>
      </c>
      <c r="C19" s="2">
        <v>45413</v>
      </c>
      <c r="D19" s="2">
        <v>45443</v>
      </c>
      <c r="E19" s="3">
        <f t="shared" si="4"/>
        <v>31</v>
      </c>
      <c r="F19" s="6">
        <v>0.2102</v>
      </c>
      <c r="G19" s="6">
        <f t="shared" si="5"/>
        <v>1.602586136712425E-2</v>
      </c>
      <c r="H19" s="7">
        <f t="shared" si="6"/>
        <v>5.3010055145774615E-4</v>
      </c>
      <c r="I19" s="16">
        <f t="shared" si="7"/>
        <v>1085396.0945858639</v>
      </c>
    </row>
    <row r="20" spans="2:9" ht="15.75" thickBot="1" x14ac:dyDescent="0.3">
      <c r="B20" s="16">
        <v>66049313</v>
      </c>
      <c r="C20" s="2">
        <v>45444</v>
      </c>
      <c r="D20" s="2">
        <v>45473</v>
      </c>
      <c r="E20" s="3">
        <f t="shared" si="4"/>
        <v>30</v>
      </c>
      <c r="F20" s="6">
        <v>0.2056</v>
      </c>
      <c r="G20" s="6">
        <f t="shared" si="5"/>
        <v>1.5703471056599527E-2</v>
      </c>
      <c r="H20" s="7">
        <f t="shared" si="6"/>
        <v>5.195164806612862E-4</v>
      </c>
      <c r="I20" s="16">
        <f t="shared" si="7"/>
        <v>1029411.1991956721</v>
      </c>
    </row>
    <row r="21" spans="2:9" ht="15.75" thickBot="1" x14ac:dyDescent="0.3">
      <c r="B21" s="16">
        <v>66049313</v>
      </c>
      <c r="C21" s="2">
        <v>45474</v>
      </c>
      <c r="D21" s="2">
        <v>45504</v>
      </c>
      <c r="E21" s="3">
        <f t="shared" si="4"/>
        <v>31</v>
      </c>
      <c r="F21" s="6">
        <v>0.1966</v>
      </c>
      <c r="G21" s="6">
        <f t="shared" si="5"/>
        <v>1.5069432777184311E-2</v>
      </c>
      <c r="H21" s="7">
        <f t="shared" si="6"/>
        <v>4.9869153300252655E-4</v>
      </c>
      <c r="I21" s="16">
        <f t="shared" si="7"/>
        <v>1021085.227765745</v>
      </c>
    </row>
    <row r="22" spans="2:9" ht="15.75" thickBot="1" x14ac:dyDescent="0.3">
      <c r="B22" s="16">
        <v>66049313</v>
      </c>
      <c r="C22" s="2">
        <v>45505</v>
      </c>
      <c r="D22" s="2">
        <v>45535</v>
      </c>
      <c r="E22" s="3">
        <f t="shared" si="4"/>
        <v>31</v>
      </c>
      <c r="F22" s="6">
        <v>0.19470000000000001</v>
      </c>
      <c r="G22" s="6">
        <f t="shared" si="5"/>
        <v>1.4935021603717402E-2</v>
      </c>
      <c r="H22" s="7">
        <f t="shared" si="6"/>
        <v>4.9427519108169449E-4</v>
      </c>
      <c r="I22" s="16">
        <f t="shared" si="7"/>
        <v>1012042.6409205791</v>
      </c>
    </row>
    <row r="23" spans="2:9" ht="15.75" thickBot="1" x14ac:dyDescent="0.3">
      <c r="B23" s="16">
        <v>66049313</v>
      </c>
      <c r="C23" s="2">
        <v>45536</v>
      </c>
      <c r="D23" s="2">
        <v>45558</v>
      </c>
      <c r="E23" s="3">
        <f t="shared" si="4"/>
        <v>23</v>
      </c>
      <c r="F23" s="6">
        <v>0.1923</v>
      </c>
      <c r="G23" s="6">
        <f t="shared" si="5"/>
        <v>1.4764958708072706E-2</v>
      </c>
      <c r="H23" s="7">
        <f t="shared" si="6"/>
        <v>4.8868663184098438E-4</v>
      </c>
      <c r="I23" s="16">
        <f>(B23*H23)*E23</f>
        <v>742380.57502376172</v>
      </c>
    </row>
    <row r="24" spans="2:9" ht="15.75" thickBot="1" x14ac:dyDescent="0.3">
      <c r="B24" s="8"/>
      <c r="C24" s="9"/>
      <c r="D24" s="9"/>
      <c r="E24" s="17" t="s">
        <v>8</v>
      </c>
      <c r="F24" s="18"/>
      <c r="G24" s="18"/>
      <c r="H24" s="19"/>
      <c r="I24" s="10">
        <f>B15</f>
        <v>66049313</v>
      </c>
    </row>
    <row r="25" spans="2:9" ht="15.75" thickBot="1" x14ac:dyDescent="0.3">
      <c r="B25" s="11"/>
      <c r="C25" s="9"/>
      <c r="D25" s="9"/>
      <c r="E25" s="20" t="s">
        <v>9</v>
      </c>
      <c r="F25" s="21"/>
      <c r="G25" s="21"/>
      <c r="H25" s="22"/>
      <c r="I25" s="4">
        <f>+SUM(I5:I23)</f>
        <v>22549971.439143796</v>
      </c>
    </row>
    <row r="26" spans="2:9" ht="15.75" thickBot="1" x14ac:dyDescent="0.3">
      <c r="C26" s="12"/>
      <c r="D26" s="13"/>
      <c r="E26" s="20" t="s">
        <v>10</v>
      </c>
      <c r="F26" s="21"/>
      <c r="G26" s="21"/>
      <c r="H26" s="21"/>
      <c r="I26" s="14">
        <f>+SUM(I24:I25)</f>
        <v>88599284.439143792</v>
      </c>
    </row>
  </sheetData>
  <mergeCells count="12">
    <mergeCell ref="E24:H24"/>
    <mergeCell ref="E25:H25"/>
    <mergeCell ref="E26:H26"/>
    <mergeCell ref="B1:I1"/>
    <mergeCell ref="B2:I2"/>
    <mergeCell ref="B3:B4"/>
    <mergeCell ref="C3:D3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DDA6D-C40B-4C49-A8C9-06A5E9AF95A7}">
  <dimension ref="B1:L26"/>
  <sheetViews>
    <sheetView tabSelected="1" topLeftCell="A8" zoomScale="80" zoomScaleNormal="80" workbookViewId="0">
      <selection activeCell="L15" sqref="L15"/>
    </sheetView>
  </sheetViews>
  <sheetFormatPr baseColWidth="10" defaultRowHeight="15" x14ac:dyDescent="0.25"/>
  <cols>
    <col min="1" max="1" width="3.7109375" customWidth="1"/>
    <col min="2" max="2" width="18" customWidth="1"/>
    <col min="6" max="6" width="14.28515625" customWidth="1"/>
    <col min="7" max="7" width="15" customWidth="1"/>
    <col min="8" max="8" width="16.85546875" customWidth="1"/>
    <col min="9" max="9" width="21.5703125" customWidth="1"/>
    <col min="12" max="12" width="12.85546875" bestFit="1" customWidth="1"/>
  </cols>
  <sheetData>
    <row r="1" spans="2:12" ht="15.75" thickBot="1" x14ac:dyDescent="0.3">
      <c r="B1" s="23" t="s">
        <v>11</v>
      </c>
      <c r="C1" s="24"/>
      <c r="D1" s="24"/>
      <c r="E1" s="24"/>
      <c r="F1" s="24"/>
      <c r="G1" s="24"/>
      <c r="H1" s="24"/>
      <c r="I1" s="25"/>
    </row>
    <row r="2" spans="2:12" ht="15.75" thickBot="1" x14ac:dyDescent="0.3">
      <c r="B2" s="26" t="s">
        <v>16</v>
      </c>
      <c r="C2" s="27"/>
      <c r="D2" s="27"/>
      <c r="E2" s="27"/>
      <c r="F2" s="27"/>
      <c r="G2" s="27"/>
      <c r="H2" s="27"/>
      <c r="I2" s="28"/>
    </row>
    <row r="3" spans="2:12" ht="21.6" customHeight="1" thickBot="1" x14ac:dyDescent="0.3">
      <c r="B3" s="29" t="s">
        <v>8</v>
      </c>
      <c r="C3" s="31" t="s">
        <v>0</v>
      </c>
      <c r="D3" s="31"/>
      <c r="E3" s="29" t="s">
        <v>1</v>
      </c>
      <c r="F3" s="29" t="s">
        <v>2</v>
      </c>
      <c r="G3" s="29" t="s">
        <v>3</v>
      </c>
      <c r="H3" s="29" t="s">
        <v>4</v>
      </c>
      <c r="I3" s="32" t="s">
        <v>5</v>
      </c>
    </row>
    <row r="4" spans="2:12" ht="28.9" customHeight="1" thickBot="1" x14ac:dyDescent="0.3">
      <c r="B4" s="30"/>
      <c r="C4" s="1" t="s">
        <v>6</v>
      </c>
      <c r="D4" s="1" t="s">
        <v>7</v>
      </c>
      <c r="E4" s="30"/>
      <c r="F4" s="30"/>
      <c r="G4" s="30"/>
      <c r="H4" s="30"/>
      <c r="I4" s="33"/>
    </row>
    <row r="5" spans="2:12" ht="15.75" thickBot="1" x14ac:dyDescent="0.3">
      <c r="B5" s="16">
        <v>4161686</v>
      </c>
      <c r="C5" s="2">
        <v>45009</v>
      </c>
      <c r="D5" s="5">
        <v>45016</v>
      </c>
      <c r="E5" s="3">
        <f t="shared" ref="E5:E6" si="0">D5-C5+1</f>
        <v>8</v>
      </c>
      <c r="F5" s="6">
        <v>0.30840000000000001</v>
      </c>
      <c r="G5" s="6">
        <f t="shared" ref="G5:G6" si="1">+(1+F5)^(1/12)-1</f>
        <v>2.2653191301707398E-2</v>
      </c>
      <c r="H5" s="7">
        <f t="shared" ref="H5:H6" si="2">+(1+G5)^(1/30)-1</f>
        <v>7.4695943725133773E-4</v>
      </c>
      <c r="I5" s="16">
        <f t="shared" ref="I5:I6" si="3">(B5*H5)*E5</f>
        <v>24868.885060614164</v>
      </c>
    </row>
    <row r="6" spans="2:12" ht="15.75" thickBot="1" x14ac:dyDescent="0.3">
      <c r="B6" s="16">
        <v>4161686</v>
      </c>
      <c r="C6" s="2">
        <v>45017</v>
      </c>
      <c r="D6" s="2">
        <v>45046</v>
      </c>
      <c r="E6" s="3">
        <f t="shared" si="0"/>
        <v>30</v>
      </c>
      <c r="F6" s="6">
        <v>0.31390000000000001</v>
      </c>
      <c r="G6" s="6">
        <f t="shared" si="1"/>
        <v>2.3010739001574354E-2</v>
      </c>
      <c r="H6" s="7">
        <f t="shared" si="2"/>
        <v>7.5862042276364505E-4</v>
      </c>
      <c r="I6" s="16">
        <f t="shared" si="3"/>
        <v>94714.199781886287</v>
      </c>
    </row>
    <row r="7" spans="2:12" ht="15.75" thickBot="1" x14ac:dyDescent="0.3">
      <c r="B7" s="16">
        <v>4161686</v>
      </c>
      <c r="C7" s="2">
        <v>45047</v>
      </c>
      <c r="D7" s="2">
        <v>45077</v>
      </c>
      <c r="E7" s="3">
        <f>D7-C7+1</f>
        <v>31</v>
      </c>
      <c r="F7" s="6">
        <v>0.30270000000000002</v>
      </c>
      <c r="G7" s="6">
        <f>+(1+F7)^(1/12)-1</f>
        <v>2.2281185112344559E-2</v>
      </c>
      <c r="H7" s="15">
        <f>+(1+G7)^(1/30)-1</f>
        <v>7.3482272147784577E-4</v>
      </c>
      <c r="I7" s="16">
        <f>(B7*H7)*E7</f>
        <v>94801.144406143751</v>
      </c>
    </row>
    <row r="8" spans="2:12" ht="15.75" thickBot="1" x14ac:dyDescent="0.3">
      <c r="B8" s="16">
        <v>4161686</v>
      </c>
      <c r="C8" s="2">
        <v>45078</v>
      </c>
      <c r="D8" s="2">
        <v>45107</v>
      </c>
      <c r="E8" s="3">
        <f>D8-C8+1</f>
        <v>30</v>
      </c>
      <c r="F8" s="6">
        <v>0.29759999999999998</v>
      </c>
      <c r="G8" s="6">
        <f>+(1+F8)^(1/12)-1</f>
        <v>2.1947070542897462E-2</v>
      </c>
      <c r="H8" s="7">
        <f>+(1+G8)^(1/30)-1</f>
        <v>7.239185814971183E-4</v>
      </c>
      <c r="I8" s="16">
        <f>(B8*H8)*E8</f>
        <v>90381.654772692491</v>
      </c>
    </row>
    <row r="9" spans="2:12" ht="15.75" thickBot="1" x14ac:dyDescent="0.3">
      <c r="B9" s="16">
        <v>4161686</v>
      </c>
      <c r="C9" s="2">
        <v>45108</v>
      </c>
      <c r="D9" s="2">
        <v>45138</v>
      </c>
      <c r="E9" s="3">
        <f>D9-C9+1</f>
        <v>31</v>
      </c>
      <c r="F9" s="6">
        <v>0.29360000000000003</v>
      </c>
      <c r="G9" s="6">
        <f>+(1+F9)^(1/12)-1</f>
        <v>2.1684176535087696E-2</v>
      </c>
      <c r="H9" s="7">
        <f>+(1+G9)^(1/30)-1</f>
        <v>7.1533636800213962E-4</v>
      </c>
      <c r="I9" s="16">
        <f>(B9*H9)*E9</f>
        <v>92287.165788165934</v>
      </c>
    </row>
    <row r="10" spans="2:12" ht="15.75" thickBot="1" x14ac:dyDescent="0.3">
      <c r="B10" s="16">
        <v>4161686</v>
      </c>
      <c r="C10" s="2">
        <v>45139</v>
      </c>
      <c r="D10" s="2">
        <v>45169</v>
      </c>
      <c r="E10" s="3">
        <f>D10-C10+1</f>
        <v>31</v>
      </c>
      <c r="F10" s="6">
        <v>0.28749999999999998</v>
      </c>
      <c r="G10" s="6">
        <f>+(1+F10)^(1/12)-1</f>
        <v>2.1281824965027063E-2</v>
      </c>
      <c r="H10" s="7">
        <f>+(1+G10)^(1/30)-1</f>
        <v>7.0219740734600578E-4</v>
      </c>
      <c r="I10" s="16">
        <f>(B10*H10)*E10</f>
        <v>90592.078701033242</v>
      </c>
    </row>
    <row r="11" spans="2:12" ht="15.75" thickBot="1" x14ac:dyDescent="0.3">
      <c r="B11" s="16">
        <v>4161686</v>
      </c>
      <c r="C11" s="2">
        <v>45170</v>
      </c>
      <c r="D11" s="2">
        <v>45199</v>
      </c>
      <c r="E11" s="3">
        <f>D11-C11+1</f>
        <v>30</v>
      </c>
      <c r="F11" s="6">
        <v>0.28029999999999999</v>
      </c>
      <c r="G11" s="6">
        <f>+(1+F11)^(1/12)-1</f>
        <v>2.0804663549857549E-2</v>
      </c>
      <c r="H11" s="7">
        <f>+(1+G11)^(1/30)-1</f>
        <v>6.86609012210182E-4</v>
      </c>
      <c r="I11" s="16">
        <f>(B11*H11)*E11</f>
        <v>85723.533407668307</v>
      </c>
      <c r="L11" s="39"/>
    </row>
    <row r="12" spans="2:12" ht="15.75" thickBot="1" x14ac:dyDescent="0.3">
      <c r="B12" s="16">
        <v>4161686</v>
      </c>
      <c r="C12" s="2">
        <v>45200</v>
      </c>
      <c r="D12" s="2">
        <v>45230</v>
      </c>
      <c r="E12" s="3">
        <f>D12-C12+1</f>
        <v>31</v>
      </c>
      <c r="F12" s="6">
        <v>0.26529999999999998</v>
      </c>
      <c r="G12" s="6">
        <f>+(1+F12)^(1/12)-1</f>
        <v>1.9802625354918835E-2</v>
      </c>
      <c r="H12" s="7">
        <f>+(1+G12)^(1/30)-1</f>
        <v>6.5385046767652E-4</v>
      </c>
      <c r="I12" s="16">
        <f>(B12*H12)*E12</f>
        <v>84354.730460107603</v>
      </c>
    </row>
    <row r="13" spans="2:12" ht="15.75" thickBot="1" x14ac:dyDescent="0.3">
      <c r="B13" s="16">
        <v>4161686</v>
      </c>
      <c r="C13" s="2">
        <v>45231</v>
      </c>
      <c r="D13" s="2">
        <v>45240</v>
      </c>
      <c r="E13" s="3">
        <f>D13-C13+1</f>
        <v>10</v>
      </c>
      <c r="F13" s="6">
        <v>0.25519999999999998</v>
      </c>
      <c r="G13" s="6">
        <f>+(1+F13)^(1/12)-1</f>
        <v>1.9121766867196577E-2</v>
      </c>
      <c r="H13" s="7">
        <f>+(1+G13)^(1/30)-1</f>
        <v>6.3157414356007635E-4</v>
      </c>
      <c r="I13" s="16">
        <f>(B13*H13)*E13</f>
        <v>26284.132712159597</v>
      </c>
    </row>
    <row r="14" spans="2:12" ht="15.75" thickBot="1" x14ac:dyDescent="0.3">
      <c r="B14" s="16">
        <v>4161686</v>
      </c>
      <c r="C14" s="2">
        <v>45261</v>
      </c>
      <c r="D14" s="2">
        <v>45291</v>
      </c>
      <c r="E14" s="3">
        <f>D14-C14+1</f>
        <v>31</v>
      </c>
      <c r="F14" s="6">
        <v>0.25040000000000001</v>
      </c>
      <c r="G14" s="6">
        <f>+(1+F14)^(1/12)-1</f>
        <v>1.8796428318203828E-2</v>
      </c>
      <c r="H14" s="7">
        <f>+(1+G14)^(1/30)-1</f>
        <v>6.2092463873408832E-4</v>
      </c>
      <c r="I14" s="16">
        <f>(B14*H14)*E14</f>
        <v>80106.894658316101</v>
      </c>
    </row>
    <row r="15" spans="2:12" ht="15.75" thickBot="1" x14ac:dyDescent="0.3">
      <c r="B15" s="16">
        <v>4161686</v>
      </c>
      <c r="C15" s="2">
        <v>45292</v>
      </c>
      <c r="D15" s="2">
        <v>45322</v>
      </c>
      <c r="E15" s="3">
        <f>D15-C15+1</f>
        <v>31</v>
      </c>
      <c r="F15" s="6">
        <v>0.23319999999999999</v>
      </c>
      <c r="G15" s="6">
        <f>+(1+F15)^(1/12)-1</f>
        <v>1.7621153900856834E-2</v>
      </c>
      <c r="H15" s="7">
        <f>+(1+G15)^(1/30)-1</f>
        <v>5.8242625831672612E-4</v>
      </c>
      <c r="I15" s="16">
        <f>(B15*H15)*E15</f>
        <v>75140.131363342181</v>
      </c>
    </row>
    <row r="16" spans="2:12" ht="15.75" thickBot="1" x14ac:dyDescent="0.3">
      <c r="B16" s="16">
        <v>4161686</v>
      </c>
      <c r="C16" s="2">
        <v>45323</v>
      </c>
      <c r="D16" s="2">
        <v>45351</v>
      </c>
      <c r="E16" s="3">
        <f t="shared" ref="E16:E23" si="4">D16-C16+1</f>
        <v>29</v>
      </c>
      <c r="F16" s="6">
        <v>0.2331</v>
      </c>
      <c r="G16" s="6">
        <f t="shared" ref="G16:G23" si="5">+(1+F16)^(1/12)-1</f>
        <v>1.7614277083248364E-2</v>
      </c>
      <c r="H16" s="7">
        <f t="shared" ref="H16:H23" si="6">+(1+G16)^(1/30)-1</f>
        <v>5.8220086843596697E-4</v>
      </c>
      <c r="I16" s="16">
        <f t="shared" ref="I16:I23" si="7">(B16*H16)*E16</f>
        <v>70265.178897376361</v>
      </c>
    </row>
    <row r="17" spans="2:9" ht="15.75" thickBot="1" x14ac:dyDescent="0.3">
      <c r="B17" s="16">
        <v>4161686</v>
      </c>
      <c r="C17" s="2">
        <v>45352</v>
      </c>
      <c r="D17" s="2">
        <v>45382</v>
      </c>
      <c r="E17" s="3">
        <f t="shared" si="4"/>
        <v>31</v>
      </c>
      <c r="F17" s="6">
        <v>0.222</v>
      </c>
      <c r="G17" s="6">
        <f t="shared" si="5"/>
        <v>1.6847754288749517E-2</v>
      </c>
      <c r="H17" s="7">
        <f t="shared" si="6"/>
        <v>5.570686071980635E-4</v>
      </c>
      <c r="I17" s="16">
        <f t="shared" si="7"/>
        <v>71868.68333208609</v>
      </c>
    </row>
    <row r="18" spans="2:9" ht="15.75" thickBot="1" x14ac:dyDescent="0.3">
      <c r="B18" s="16">
        <v>4161686</v>
      </c>
      <c r="C18" s="2">
        <v>45383</v>
      </c>
      <c r="D18" s="2">
        <v>45412</v>
      </c>
      <c r="E18" s="3">
        <f t="shared" si="4"/>
        <v>30</v>
      </c>
      <c r="F18" s="6">
        <v>0.22059999999999999</v>
      </c>
      <c r="G18" s="6">
        <f t="shared" si="5"/>
        <v>1.6750622883769939E-2</v>
      </c>
      <c r="H18" s="7">
        <f t="shared" si="6"/>
        <v>5.5388261727107313E-4</v>
      </c>
      <c r="I18" s="16">
        <f t="shared" si="7"/>
        <v>69152.566018211495</v>
      </c>
    </row>
    <row r="19" spans="2:9" ht="15.75" thickBot="1" x14ac:dyDescent="0.3">
      <c r="B19" s="16">
        <v>4161686</v>
      </c>
      <c r="C19" s="2">
        <v>45413</v>
      </c>
      <c r="D19" s="2">
        <v>45443</v>
      </c>
      <c r="E19" s="3">
        <f t="shared" si="4"/>
        <v>31</v>
      </c>
      <c r="F19" s="6">
        <v>0.2102</v>
      </c>
      <c r="G19" s="6">
        <f t="shared" si="5"/>
        <v>1.602586136712425E-2</v>
      </c>
      <c r="H19" s="7">
        <f t="shared" si="6"/>
        <v>5.3010055145774615E-4</v>
      </c>
      <c r="I19" s="16">
        <f t="shared" si="7"/>
        <v>68389.473351413428</v>
      </c>
    </row>
    <row r="20" spans="2:9" ht="15.75" thickBot="1" x14ac:dyDescent="0.3">
      <c r="B20" s="16">
        <v>4161686</v>
      </c>
      <c r="C20" s="2">
        <v>45444</v>
      </c>
      <c r="D20" s="2">
        <v>45473</v>
      </c>
      <c r="E20" s="3">
        <f t="shared" si="4"/>
        <v>30</v>
      </c>
      <c r="F20" s="6">
        <v>0.2056</v>
      </c>
      <c r="G20" s="6">
        <f t="shared" si="5"/>
        <v>1.5703471056599527E-2</v>
      </c>
      <c r="H20" s="7">
        <f t="shared" si="6"/>
        <v>5.195164806612862E-4</v>
      </c>
      <c r="I20" s="16">
        <f t="shared" si="7"/>
        <v>64861.933930120373</v>
      </c>
    </row>
    <row r="21" spans="2:9" ht="15.75" thickBot="1" x14ac:dyDescent="0.3">
      <c r="B21" s="16">
        <v>4161686</v>
      </c>
      <c r="C21" s="2">
        <v>45474</v>
      </c>
      <c r="D21" s="2">
        <v>45504</v>
      </c>
      <c r="E21" s="3">
        <f t="shared" si="4"/>
        <v>31</v>
      </c>
      <c r="F21" s="6">
        <v>0.1966</v>
      </c>
      <c r="G21" s="6">
        <f t="shared" si="5"/>
        <v>1.5069432777184311E-2</v>
      </c>
      <c r="H21" s="7">
        <f t="shared" si="6"/>
        <v>4.9869153300252655E-4</v>
      </c>
      <c r="I21" s="16">
        <f t="shared" si="7"/>
        <v>64337.324707669737</v>
      </c>
    </row>
    <row r="22" spans="2:9" ht="15.75" thickBot="1" x14ac:dyDescent="0.3">
      <c r="B22" s="16">
        <v>4161686</v>
      </c>
      <c r="C22" s="2">
        <v>45505</v>
      </c>
      <c r="D22" s="2">
        <v>45535</v>
      </c>
      <c r="E22" s="3">
        <f t="shared" si="4"/>
        <v>31</v>
      </c>
      <c r="F22" s="6">
        <v>0.19470000000000001</v>
      </c>
      <c r="G22" s="6">
        <f t="shared" si="5"/>
        <v>1.4935021603717402E-2</v>
      </c>
      <c r="H22" s="7">
        <f t="shared" si="6"/>
        <v>4.9427519108169449E-4</v>
      </c>
      <c r="I22" s="16">
        <f t="shared" si="7"/>
        <v>63767.562429032405</v>
      </c>
    </row>
    <row r="23" spans="2:9" ht="15.75" thickBot="1" x14ac:dyDescent="0.3">
      <c r="B23" s="16">
        <v>4161686</v>
      </c>
      <c r="C23" s="2">
        <v>45536</v>
      </c>
      <c r="D23" s="2">
        <v>45558</v>
      </c>
      <c r="E23" s="3">
        <f t="shared" si="4"/>
        <v>23</v>
      </c>
      <c r="F23" s="6">
        <v>0.1923</v>
      </c>
      <c r="G23" s="6">
        <f t="shared" si="5"/>
        <v>1.4764958708072706E-2</v>
      </c>
      <c r="H23" s="7">
        <f t="shared" si="6"/>
        <v>4.8868663184098438E-4</v>
      </c>
      <c r="I23" s="16">
        <f t="shared" si="7"/>
        <v>46776.487224754914</v>
      </c>
    </row>
    <row r="24" spans="2:9" ht="15.75" thickBot="1" x14ac:dyDescent="0.3">
      <c r="B24" s="8"/>
      <c r="C24" s="9"/>
      <c r="D24" s="9"/>
      <c r="E24" s="17" t="s">
        <v>8</v>
      </c>
      <c r="F24" s="18"/>
      <c r="G24" s="18"/>
      <c r="H24" s="19"/>
      <c r="I24" s="10">
        <f>B15</f>
        <v>4161686</v>
      </c>
    </row>
    <row r="25" spans="2:9" ht="15.75" thickBot="1" x14ac:dyDescent="0.3">
      <c r="B25" s="11"/>
      <c r="C25" s="9"/>
      <c r="D25" s="9"/>
      <c r="E25" s="20" t="s">
        <v>9</v>
      </c>
      <c r="F25" s="21"/>
      <c r="G25" s="21"/>
      <c r="H25" s="22"/>
      <c r="I25" s="4">
        <f>+SUM(I5:I23)</f>
        <v>1358673.7610027944</v>
      </c>
    </row>
    <row r="26" spans="2:9" ht="15.75" thickBot="1" x14ac:dyDescent="0.3">
      <c r="C26" s="12"/>
      <c r="D26" s="13"/>
      <c r="E26" s="20" t="s">
        <v>10</v>
      </c>
      <c r="F26" s="21"/>
      <c r="G26" s="21"/>
      <c r="H26" s="21"/>
      <c r="I26" s="14">
        <f>+SUM(I24:I25)</f>
        <v>5520359.7610027939</v>
      </c>
    </row>
  </sheetData>
  <mergeCells count="12">
    <mergeCell ref="E24:H24"/>
    <mergeCell ref="E25:H25"/>
    <mergeCell ref="E26:H26"/>
    <mergeCell ref="B1:I1"/>
    <mergeCell ref="B2:I2"/>
    <mergeCell ref="B3:B4"/>
    <mergeCell ref="C3:D3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FE2Y3197</vt:lpstr>
      <vt:lpstr>FE2Y3198</vt:lpstr>
      <vt:lpstr>FE2Y3199</vt:lpstr>
      <vt:lpstr>FE2Y3214</vt:lpstr>
      <vt:lpstr>FE2Y3465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</dc:creator>
  <cp:lastModifiedBy>Ángela María Valencia Arango</cp:lastModifiedBy>
  <dcterms:created xsi:type="dcterms:W3CDTF">2022-06-17T18:48:47Z</dcterms:created>
  <dcterms:modified xsi:type="dcterms:W3CDTF">2024-09-23T19:26:10Z</dcterms:modified>
</cp:coreProperties>
</file>