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WWG00M.ROOTDOM.NET\BFS-HOME\CE01959-R0244583\ICM\Desktop\y\y\"/>
    </mc:Choice>
  </mc:AlternateContent>
  <xr:revisionPtr revIDLastSave="0" documentId="13_ncr:1_{B06298CB-5AD7-43C0-9A0D-827924382EAD}" xr6:coauthVersionLast="47" xr6:coauthVersionMax="47" xr10:uidLastSave="{00000000-0000-0000-0000-000000000000}"/>
  <bookViews>
    <workbookView xWindow="585" yWindow="120" windowWidth="15060" windowHeight="15135"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<sst xmlns="http://schemas.openxmlformats.org/spreadsheetml/2006/main" count="209" uniqueCount="158">
  <si>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</si>
  <si>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</si>
  <si>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</si>
  <si>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</si>
  <si>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</si>
  <si>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</si>
  <si>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</si>
  <si>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</si>
  <si>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</si>
  <si>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</si>
  <si>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</si>
  <si>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</si>
  <si>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</si>
  <si>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</si>
  <si>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</si>
  <si>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</si>
  <si>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</si>
  <si>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</si>
  <si>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</si>
  <si>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</si>
  <si>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</si>
  <si>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</si>
  <si>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</si>
  <si>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</si>
  <si>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</si>
  <si>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</si>
  <si>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</si>
  <si>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</si>
  <si>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</si>
  <si>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</si>
  <si>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</si>
  <si>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</si>
  <si>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</si>
  <si>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</si>
  <si>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</si>
  <si>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</si>
  <si>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</si>
  <si>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</si>
  <si>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</si>
  <si>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</si>
  <si>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</si>
  <si>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</si>
  <si>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</si>
  <si>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</si>
  <si>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</si>
  <si>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</si>
  <si>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</si>
  <si>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</si>
  <si>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</si>
  <si>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</si>
  <si>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</si>
  <si>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</si>
  <si>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</si>
  <si>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</si>
  <si>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</si>
  <si>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</si>
  <si>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</si>
  <si>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</si>
  <si>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</si>
  <si>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</si>
  <si>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</si>
  <si>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</si>
  <si>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</si>
  <si>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</si>
  <si>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</si>
  <si>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</si>
  <si>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</si>
  <si>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</si>
  <si>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</si>
  <si>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</si>
  <si>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</si>
  <si>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</si>
  <si>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</si>
  <si>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</si>
  <si>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</si>
  <si>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</si>
  <si>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</si>
  <si>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</si>
  <si>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</si>
  <si>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</si>
  <si>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</si>
  <si>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</si>
  <si>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</si>
  <si>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</si>
  <si>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</si>
  <si>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</si>
  <si>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</si>
  <si>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</si>
  <si>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</si>
  <si>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</si>
  <si>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</si>
  <si>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</si>
  <si>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</si>
  <si>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</si>
  <si>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</si>
  <si>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</si>
  <si>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</si>
  <si>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</si>
  <si>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</si>
  <si>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</si>
  <si>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</si>
  <si>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</si>
  <si>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</si>
  <si>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</si>
  <si>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</si>
  <si>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</si>
  <si>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</si>
  <si>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</si>
  <si>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</si>
  <si>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</si>
  <si>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</si>
  <si>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</si>
  <si>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</si>
  <si>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</si>
  <si>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</si>
  <si>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</si>
  <si>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</si>
  <si>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</si>
  <si>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</si>
  <si>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</si>
  <si>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</si>
  <si>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</si>
  <si>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</si>
  <si>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</si>
  <si>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</si>
  <si>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</si>
  <si>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</si>
  <si>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</si>
  <si>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</si>
  <si>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</si>
  <si>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</si>
  <si>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</si>
  <si>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</si>
  <si>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</si>
  <si>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</si>
  <si>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</si>
  <si>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1101310304120220045100</t>
  </si>
  <si>
    <t xml:space="preserve">Juzgado Cuarenta y Uno (41) Civil del Circuito de Bogotá </t>
  </si>
  <si>
    <t xml:space="preserve">Paola Andrea López Hernández, Yeferson Esneider López Hernández, TMQ S.A. y Allianz Seguros S.A. </t>
  </si>
  <si>
    <t xml:space="preserve">Luis Alberto Orjuela Olivar (Víctima); Andrea Liliana Rodríguez Pérez (Esposa); Emanuel Felipe Orjuela Rodríguez (Hijo); Isidro Orjuela (Padre)  y María Doris Olivar Olivar (Madre). </t>
  </si>
  <si>
    <t>Luis Alberto Orjuela Olivar</t>
  </si>
  <si>
    <t>25 de mayo de 2021</t>
  </si>
  <si>
    <t xml:space="preserve">No aplica - fueron solicitadas medidas cautelares. </t>
  </si>
  <si>
    <t>Responsabilidad Civil Extracontractual</t>
  </si>
  <si>
    <t xml:space="preserve">1. El 25 de mayo de 2021,  la motocicleta de placas JYT-03F conducida por el señor Luis Alberto Orjuela Olivar colisonó con el vehículo de placas USB-553 de propiedad de la señora Paola Andrea López Hernández y conducido por Yeferson Esneider López. 
2. De acuerdo con el Informe Policial de Tránsito, el accidente se presentó como consecuencia porque el vehículo asegurado invadió el carril contrario. Razón por la cual, fue codificado con la hipótesis número 104. 
3. Para la fecha de los hechos, el vehículo de placas USB-553 estaba afiliado a la empresa TMQ S.A.
4. Como consecuencia, del accidente el señor Luis Alberto Orjuela sufrió lesiones en su pierna izquierda. </t>
  </si>
  <si>
    <t xml:space="preserve">TMQ S.A. </t>
  </si>
  <si>
    <t>0227729407/0</t>
  </si>
  <si>
    <t>27 de diciembre de 2023</t>
  </si>
  <si>
    <t>19 de dicie,bre de 2023</t>
  </si>
  <si>
    <t>7 de febrero de 2024</t>
  </si>
  <si>
    <t xml:space="preserve">Daño moral </t>
  </si>
  <si>
    <t>Daño a la vida en relación</t>
  </si>
  <si>
    <t>130135597 - APJ32187</t>
  </si>
  <si>
    <t>01/10/2020 - 01/10/2021</t>
  </si>
  <si>
    <t>Aviso de circunstancia</t>
  </si>
  <si>
    <t>x</t>
  </si>
  <si>
    <t>La póliza de rc trayectos opera en exceso de la póliza de autos del vehículo</t>
  </si>
  <si>
    <t xml:space="preserve">No es claro en la póliza, pte consultar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</si>
</sst>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9" fontId="0" fillId="0" borderId="2" xfId="0" applyNumberFormat="1" applyBorder="1" applyAlignment="1">
      <alignment horizontal="left" vertical="top"/>
    </xf>
    <xf numFmtId="0" fontId="0" fillId="0" borderId="11" xfId="0"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ana\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94" zoomScaleNormal="94" workbookViewId="0">
      <selection activeCell="B11" sqref="B11:C1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136</v>
      </c>
      <c r="C2" s="51"/>
    </row>
    <row r="3" spans="1:3" x14ac:dyDescent="0.25">
      <c r="A3" s="5" t="s">
        <v>2</v>
      </c>
      <c r="B3" s="52" t="s">
        <v>137</v>
      </c>
      <c r="C3" s="53"/>
    </row>
    <row r="4" spans="1:3" x14ac:dyDescent="0.25">
      <c r="A4" s="5" t="s">
        <v>3</v>
      </c>
      <c r="B4" s="52" t="s">
        <v>138</v>
      </c>
      <c r="C4" s="53"/>
    </row>
    <row r="5" spans="1:3" ht="14.45" customHeight="1" x14ac:dyDescent="0.25">
      <c r="A5" s="5" t="s">
        <v>4</v>
      </c>
      <c r="B5" s="52" t="s">
        <v>139</v>
      </c>
      <c r="C5" s="53"/>
    </row>
    <row r="6" spans="1:3" x14ac:dyDescent="0.25">
      <c r="A6" s="5" t="s">
        <v>5</v>
      </c>
      <c r="B6" s="36" t="s">
        <v>111</v>
      </c>
      <c r="C6" s="36"/>
    </row>
    <row r="7" spans="1:3" x14ac:dyDescent="0.25">
      <c r="A7" s="5" t="s">
        <v>7</v>
      </c>
      <c r="B7" s="36" t="s">
        <v>140</v>
      </c>
      <c r="C7" s="36"/>
    </row>
    <row r="8" spans="1:3" x14ac:dyDescent="0.25">
      <c r="A8" s="5" t="s">
        <v>8</v>
      </c>
      <c r="B8" s="38" t="s">
        <v>141</v>
      </c>
      <c r="C8" s="38"/>
    </row>
    <row r="9" spans="1:3" x14ac:dyDescent="0.25">
      <c r="A9" s="5" t="s">
        <v>9</v>
      </c>
      <c r="B9" s="38" t="s">
        <v>142</v>
      </c>
      <c r="C9" s="38"/>
    </row>
    <row r="10" spans="1:3" x14ac:dyDescent="0.25">
      <c r="A10" s="5" t="s">
        <v>10</v>
      </c>
      <c r="B10" s="38" t="s">
        <v>142</v>
      </c>
      <c r="C10" s="38"/>
    </row>
    <row r="11" spans="1:3" ht="23.25" customHeight="1" x14ac:dyDescent="0.25">
      <c r="A11" s="5" t="s">
        <v>11</v>
      </c>
      <c r="B11" s="47" t="s">
        <v>143</v>
      </c>
      <c r="C11" s="48"/>
    </row>
    <row r="12" spans="1:3" x14ac:dyDescent="0.25">
      <c r="A12" s="37" t="s">
        <v>12</v>
      </c>
      <c r="B12" s="38" t="s">
        <v>144</v>
      </c>
      <c r="C12" s="36"/>
    </row>
    <row r="13" spans="1:3" ht="30" customHeight="1" x14ac:dyDescent="0.25">
      <c r="A13" s="37"/>
      <c r="B13" s="36"/>
      <c r="C13" s="36"/>
    </row>
    <row r="14" spans="1:3" ht="73.5" customHeight="1" x14ac:dyDescent="0.25">
      <c r="A14" s="37"/>
      <c r="B14" s="36"/>
      <c r="C14" s="36"/>
    </row>
    <row r="15" spans="1:3" ht="30" x14ac:dyDescent="0.25">
      <c r="A15" s="5" t="s">
        <v>13</v>
      </c>
      <c r="B15" s="41">
        <f>SUM(C17,C18,C20,C21,C23)</f>
        <v>2371701644</v>
      </c>
      <c r="C15" s="42"/>
    </row>
    <row r="16" spans="1:3" ht="33.75" customHeight="1" x14ac:dyDescent="0.25">
      <c r="A16" s="43" t="s">
        <v>14</v>
      </c>
      <c r="B16" s="44" t="s">
        <v>15</v>
      </c>
      <c r="C16" s="44"/>
    </row>
    <row r="17" spans="1:3" ht="33.75" customHeight="1" x14ac:dyDescent="0.25">
      <c r="A17" s="43"/>
      <c r="B17" s="11" t="s">
        <v>16</v>
      </c>
      <c r="C17" s="6">
        <v>1109045589</v>
      </c>
    </row>
    <row r="18" spans="1:3" ht="33.75" customHeight="1" x14ac:dyDescent="0.25">
      <c r="A18" s="43"/>
      <c r="B18" s="11" t="s">
        <v>17</v>
      </c>
      <c r="C18" s="6">
        <v>14656055</v>
      </c>
    </row>
    <row r="19" spans="1:3" x14ac:dyDescent="0.25">
      <c r="A19" s="43"/>
      <c r="B19" s="45" t="s">
        <v>18</v>
      </c>
      <c r="C19" s="46"/>
    </row>
    <row r="20" spans="1:3" x14ac:dyDescent="0.25">
      <c r="A20" s="43"/>
      <c r="B20" s="11" t="s">
        <v>150</v>
      </c>
      <c r="C20" s="6">
        <v>858000000</v>
      </c>
    </row>
    <row r="21" spans="1:3" x14ac:dyDescent="0.25">
      <c r="A21" s="43"/>
      <c r="B21" s="11" t="s">
        <v>151</v>
      </c>
      <c r="C21" s="6">
        <v>390000000</v>
      </c>
    </row>
    <row r="22" spans="1:3" x14ac:dyDescent="0.25">
      <c r="A22" s="43"/>
      <c r="B22" s="45" t="s">
        <v>19</v>
      </c>
      <c r="C22" s="46"/>
    </row>
    <row r="23" spans="1:3" x14ac:dyDescent="0.25">
      <c r="A23" s="43"/>
      <c r="B23" s="11"/>
      <c r="C23" s="16"/>
    </row>
    <row r="24" spans="1:3" x14ac:dyDescent="0.25">
      <c r="A24" s="5" t="s">
        <v>20</v>
      </c>
      <c r="B24" s="36" t="s">
        <v>145</v>
      </c>
      <c r="C24" s="36"/>
    </row>
    <row r="25" spans="1:3" x14ac:dyDescent="0.25">
      <c r="A25" s="5" t="s">
        <v>21</v>
      </c>
      <c r="B25" s="36">
        <v>8110378751</v>
      </c>
      <c r="C25" s="36"/>
    </row>
    <row r="26" spans="1:3" x14ac:dyDescent="0.25">
      <c r="A26" s="5" t="s">
        <v>22</v>
      </c>
      <c r="B26" s="36" t="s">
        <v>146</v>
      </c>
      <c r="C26" s="36"/>
    </row>
    <row r="27" spans="1:3" x14ac:dyDescent="0.25">
      <c r="A27" s="5" t="s">
        <v>23</v>
      </c>
      <c r="B27" s="39" t="s">
        <v>147</v>
      </c>
      <c r="C27" s="40"/>
    </row>
    <row r="28" spans="1:3" x14ac:dyDescent="0.25">
      <c r="A28" s="5" t="s">
        <v>24</v>
      </c>
      <c r="B28" s="35" t="s">
        <v>148</v>
      </c>
      <c r="C28" s="35"/>
    </row>
    <row r="29" spans="1:3" x14ac:dyDescent="0.25">
      <c r="A29" s="5" t="s">
        <v>25</v>
      </c>
      <c r="B29" s="36" t="s">
        <v>149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70" zoomScaleNormal="70" workbookViewId="0">
      <selection activeCell="B10" sqref="B10:C10"/>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26</v>
      </c>
      <c r="B1" s="64"/>
      <c r="C1" s="64"/>
    </row>
    <row r="2" spans="1:3" x14ac:dyDescent="0.25">
      <c r="A2" s="13" t="s">
        <v>27</v>
      </c>
      <c r="B2" s="65" t="s">
        <v>152</v>
      </c>
      <c r="C2" s="66"/>
    </row>
    <row r="3" spans="1:3" x14ac:dyDescent="0.25">
      <c r="A3" s="5" t="s">
        <v>1</v>
      </c>
      <c r="B3" s="36" t="str">
        <f>'GENERALES NOTA 322'!B2:C2</f>
        <v>1101310304120220045100</v>
      </c>
      <c r="C3" s="36"/>
    </row>
    <row r="4" spans="1:3" x14ac:dyDescent="0.25">
      <c r="A4" s="5" t="s">
        <v>2</v>
      </c>
      <c r="B4" s="36" t="str">
        <f>'GENERALES NOTA 322'!B3:C3</f>
        <v xml:space="preserve">Juzgado Cuarenta y Uno (41) Civil del Circuito de Bogotá </v>
      </c>
      <c r="C4" s="36"/>
    </row>
    <row r="5" spans="1:3" x14ac:dyDescent="0.25">
      <c r="A5" s="5" t="s">
        <v>3</v>
      </c>
      <c r="B5" s="36" t="str">
        <f>'GENERALES NOTA 322'!B4:C4</f>
        <v xml:space="preserve">Paola Andrea López Hernández, Yeferson Esneider López Hernández, TMQ S.A. y Allianz Seguros S.A. </v>
      </c>
      <c r="C5" s="36"/>
    </row>
    <row r="6" spans="1:3" x14ac:dyDescent="0.25">
      <c r="A6" s="5" t="s">
        <v>4</v>
      </c>
      <c r="B6" s="36" t="str">
        <f>'GENERALES NOTA 322'!B5:C5</f>
        <v xml:space="preserve">Luis Alberto Orjuela Olivar (Víctima); Andrea Liliana Rodríguez Pérez (Esposa); Emanuel Felipe Orjuela Rodríguez (Hijo); Isidro Orjuela (Padre)  y María Doris Olivar Olivar (Madre). </v>
      </c>
      <c r="C6" s="36"/>
    </row>
    <row r="7" spans="1:3" x14ac:dyDescent="0.25">
      <c r="A7" s="5" t="s">
        <v>5</v>
      </c>
      <c r="B7" s="36" t="str">
        <f>'GENERALES NOTA 322'!B6:C6</f>
        <v>DEMANDA DIRECTA</v>
      </c>
      <c r="C7" s="36"/>
    </row>
    <row r="8" spans="1:3" x14ac:dyDescent="0.25">
      <c r="A8" s="13" t="s">
        <v>28</v>
      </c>
      <c r="B8" s="36">
        <v>22772940</v>
      </c>
      <c r="C8" s="36"/>
    </row>
    <row r="9" spans="1:3" x14ac:dyDescent="0.25">
      <c r="A9" s="13" t="s">
        <v>11</v>
      </c>
      <c r="B9" s="47" t="s">
        <v>143</v>
      </c>
      <c r="C9" s="48"/>
    </row>
    <row r="10" spans="1:3" x14ac:dyDescent="0.25">
      <c r="A10" s="13" t="s">
        <v>29</v>
      </c>
      <c r="B10" s="39" t="s">
        <v>157</v>
      </c>
      <c r="C10" s="90"/>
    </row>
    <row r="11" spans="1:3" x14ac:dyDescent="0.25">
      <c r="A11" s="13" t="s">
        <v>30</v>
      </c>
      <c r="B11" s="89">
        <v>0.1</v>
      </c>
      <c r="C11" s="40"/>
    </row>
    <row r="12" spans="1:3" x14ac:dyDescent="0.25">
      <c r="A12" s="13" t="s">
        <v>31</v>
      </c>
      <c r="B12" s="52" t="s">
        <v>103</v>
      </c>
      <c r="C12" s="53"/>
    </row>
    <row r="13" spans="1:3" x14ac:dyDescent="0.25">
      <c r="A13" s="13" t="s">
        <v>32</v>
      </c>
      <c r="B13" s="36" t="s">
        <v>153</v>
      </c>
      <c r="C13" s="36"/>
    </row>
    <row r="14" spans="1:3" x14ac:dyDescent="0.25">
      <c r="A14" s="13" t="s">
        <v>33</v>
      </c>
      <c r="B14" s="36" t="s">
        <v>100</v>
      </c>
      <c r="C14" s="36"/>
    </row>
    <row r="15" spans="1:3" x14ac:dyDescent="0.25">
      <c r="A15" s="13" t="s">
        <v>34</v>
      </c>
      <c r="B15" s="36" t="s">
        <v>100</v>
      </c>
      <c r="C15" s="36"/>
    </row>
    <row r="16" spans="1:3" x14ac:dyDescent="0.25">
      <c r="A16" s="62" t="s">
        <v>35</v>
      </c>
      <c r="B16" s="36" t="s">
        <v>121</v>
      </c>
      <c r="C16" s="36"/>
    </row>
    <row r="17" spans="1:3" x14ac:dyDescent="0.25">
      <c r="A17" s="63"/>
      <c r="B17" s="9" t="s">
        <v>36</v>
      </c>
      <c r="C17" s="10" t="s">
        <v>37</v>
      </c>
    </row>
    <row r="18" spans="1:3" x14ac:dyDescent="0.25">
      <c r="A18" s="63"/>
      <c r="B18" s="11"/>
      <c r="C18" s="11"/>
    </row>
    <row r="19" spans="1:3" x14ac:dyDescent="0.25">
      <c r="A19" s="63"/>
      <c r="B19" s="11"/>
      <c r="C19" s="11"/>
    </row>
    <row r="20" spans="1:3" x14ac:dyDescent="0.25">
      <c r="A20" s="63"/>
      <c r="B20" s="11"/>
      <c r="C20" s="11"/>
    </row>
    <row r="21" spans="1:3" x14ac:dyDescent="0.25">
      <c r="A21" s="13" t="s">
        <v>38</v>
      </c>
      <c r="B21" s="36" t="s">
        <v>99</v>
      </c>
      <c r="C21" s="36"/>
    </row>
    <row r="22" spans="1:3" x14ac:dyDescent="0.25">
      <c r="A22" s="13" t="s">
        <v>39</v>
      </c>
      <c r="B22" s="52"/>
      <c r="C22" s="53"/>
    </row>
    <row r="23" spans="1:3" x14ac:dyDescent="0.25">
      <c r="A23" s="13" t="s">
        <v>40</v>
      </c>
      <c r="B23" s="36" t="s">
        <v>154</v>
      </c>
      <c r="C23" s="36"/>
    </row>
    <row r="24" spans="1:3" x14ac:dyDescent="0.25">
      <c r="A24" s="13" t="s">
        <v>41</v>
      </c>
      <c r="B24" s="36"/>
      <c r="C24" s="36"/>
    </row>
    <row r="25" spans="1:3" x14ac:dyDescent="0.25">
      <c r="A25" s="13" t="s">
        <v>42</v>
      </c>
      <c r="B25" s="36"/>
      <c r="C25" s="36"/>
    </row>
    <row r="26" spans="1:3" x14ac:dyDescent="0.25">
      <c r="A26" s="12" t="s">
        <v>43</v>
      </c>
      <c r="B26" s="36" t="s">
        <v>99</v>
      </c>
      <c r="C26" s="36"/>
    </row>
    <row r="27" spans="1:3" x14ac:dyDescent="0.25">
      <c r="A27" s="61" t="s">
        <v>44</v>
      </c>
      <c r="B27" s="61"/>
      <c r="C27" s="61"/>
    </row>
    <row r="28" spans="1:3" ht="14.45" customHeight="1" x14ac:dyDescent="0.25">
      <c r="A28" s="56" t="s">
        <v>45</v>
      </c>
      <c r="B28" s="57"/>
      <c r="C28" s="31" t="s">
        <v>155</v>
      </c>
    </row>
    <row r="29" spans="1:3" ht="14.45" customHeight="1" x14ac:dyDescent="0.25">
      <c r="A29" s="58" t="s">
        <v>46</v>
      </c>
      <c r="B29" s="59"/>
      <c r="C29" s="31" t="s">
        <v>155</v>
      </c>
    </row>
    <row r="30" spans="1:3" ht="14.45" customHeight="1" x14ac:dyDescent="0.25">
      <c r="A30" s="58" t="s">
        <v>47</v>
      </c>
      <c r="B30" s="59"/>
      <c r="C30" s="32" t="s">
        <v>155</v>
      </c>
    </row>
    <row r="31" spans="1:3" ht="14.45" customHeight="1" x14ac:dyDescent="0.25">
      <c r="A31" s="58" t="s">
        <v>48</v>
      </c>
      <c r="B31" s="59"/>
      <c r="C31" s="31"/>
    </row>
    <row r="32" spans="1:3" x14ac:dyDescent="0.25">
      <c r="A32" s="58" t="s">
        <v>49</v>
      </c>
      <c r="B32" s="59"/>
      <c r="C32" s="31"/>
    </row>
    <row r="33" spans="1:3" ht="14.45" customHeight="1" x14ac:dyDescent="0.25">
      <c r="A33" s="58" t="s">
        <v>50</v>
      </c>
      <c r="B33" s="59"/>
      <c r="C33" s="31" t="s">
        <v>155</v>
      </c>
    </row>
    <row r="34" spans="1:3" ht="14.45" customHeight="1" x14ac:dyDescent="0.25">
      <c r="A34" s="58" t="s">
        <v>51</v>
      </c>
      <c r="B34" s="59"/>
      <c r="C34" s="33"/>
    </row>
    <row r="35" spans="1:3" x14ac:dyDescent="0.25">
      <c r="A35" s="56" t="s">
        <v>52</v>
      </c>
      <c r="B35" s="57"/>
      <c r="C35" s="34" t="s">
        <v>156</v>
      </c>
    </row>
    <row r="36" spans="1:3" x14ac:dyDescent="0.25">
      <c r="A36" s="60" t="s">
        <v>53</v>
      </c>
      <c r="B36" s="60"/>
      <c r="C36" s="60"/>
    </row>
    <row r="37" spans="1:3" x14ac:dyDescent="0.25">
      <c r="A37" s="54" t="s">
        <v>54</v>
      </c>
      <c r="B37" s="54"/>
      <c r="C37" s="11"/>
    </row>
    <row r="38" spans="1:3" x14ac:dyDescent="0.25">
      <c r="A38" s="54" t="s">
        <v>55</v>
      </c>
      <c r="B38" s="54"/>
      <c r="C38" s="11"/>
    </row>
    <row r="39" spans="1:3" x14ac:dyDescent="0.25">
      <c r="A39" s="54" t="s">
        <v>56</v>
      </c>
      <c r="B39" s="54"/>
      <c r="C39" s="11"/>
    </row>
    <row r="40" spans="1:3" x14ac:dyDescent="0.25">
      <c r="A40" s="54" t="s">
        <v>57</v>
      </c>
      <c r="B40" s="54"/>
      <c r="C40" s="11"/>
    </row>
    <row r="41" spans="1:3" x14ac:dyDescent="0.25">
      <c r="A41" s="54" t="s">
        <v>58</v>
      </c>
      <c r="B41" s="54"/>
      <c r="C41" s="11"/>
    </row>
    <row r="42" spans="1:3" x14ac:dyDescent="0.25">
      <c r="A42" s="54" t="s">
        <v>59</v>
      </c>
      <c r="B42" s="54"/>
      <c r="C42" s="11" t="s">
        <v>154</v>
      </c>
    </row>
    <row r="43" spans="1:3" x14ac:dyDescent="0.25">
      <c r="A43" s="54" t="s">
        <v>60</v>
      </c>
      <c r="B43" s="54"/>
      <c r="C43" s="11"/>
    </row>
    <row r="44" spans="1:3" x14ac:dyDescent="0.25">
      <c r="A44" s="54" t="s">
        <v>61</v>
      </c>
      <c r="B44" s="54"/>
      <c r="C44" s="11"/>
    </row>
    <row r="45" spans="1:3" x14ac:dyDescent="0.25">
      <c r="A45" s="54" t="s">
        <v>62</v>
      </c>
      <c r="B45" s="54"/>
      <c r="C45" s="11"/>
    </row>
    <row r="46" spans="1:3" x14ac:dyDescent="0.25">
      <c r="A46" s="54" t="s">
        <v>63</v>
      </c>
      <c r="B46" s="54"/>
      <c r="C46" s="11"/>
    </row>
    <row r="47" spans="1:3" x14ac:dyDescent="0.25">
      <c r="A47" s="54" t="s">
        <v>64</v>
      </c>
      <c r="B47" s="54"/>
      <c r="C47" s="11"/>
    </row>
    <row r="48" spans="1:3" x14ac:dyDescent="0.25">
      <c r="A48" s="54" t="s">
        <v>65</v>
      </c>
      <c r="B48" s="54"/>
      <c r="C48" s="11"/>
    </row>
    <row r="49" spans="1:3" x14ac:dyDescent="0.25">
      <c r="A49" s="54" t="s">
        <v>66</v>
      </c>
      <c r="B49" s="54"/>
      <c r="C49" s="11"/>
    </row>
    <row r="50" spans="1:3" x14ac:dyDescent="0.25">
      <c r="A50" s="54" t="s">
        <v>67</v>
      </c>
      <c r="B50" s="54"/>
      <c r="C50" s="11"/>
    </row>
    <row r="51" spans="1:3" x14ac:dyDescent="0.25">
      <c r="A51" s="54" t="s">
        <v>68</v>
      </c>
      <c r="B51" s="54"/>
      <c r="C51" s="11"/>
    </row>
    <row r="52" spans="1:3" x14ac:dyDescent="0.25">
      <c r="A52" s="54" t="s">
        <v>69</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70</v>
      </c>
      <c r="B1" s="64"/>
      <c r="C1" s="64"/>
    </row>
    <row r="2" spans="1:6" x14ac:dyDescent="0.25">
      <c r="A2" s="20" t="s">
        <v>27</v>
      </c>
      <c r="B2" s="71" t="str">
        <f>'[2]AUTOS NOTA 321'!B2:C2</f>
        <v xml:space="preserve">SINIESTRO   LEGIS </v>
      </c>
      <c r="C2" s="72"/>
    </row>
    <row r="3" spans="1:6" x14ac:dyDescent="0.25">
      <c r="A3" s="21" t="s">
        <v>1</v>
      </c>
      <c r="B3" s="73" t="str">
        <f>'GENERALES NOTA 322'!B2:C2</f>
        <v>1101310304120220045100</v>
      </c>
      <c r="C3" s="73"/>
    </row>
    <row r="4" spans="1:6" x14ac:dyDescent="0.25">
      <c r="A4" s="21" t="s">
        <v>2</v>
      </c>
      <c r="B4" s="73" t="str">
        <f>'GENERALES NOTA 322'!B3:C3</f>
        <v xml:space="preserve">Juzgado Cuarenta y Uno (41) Civil del Circuito de Bogotá </v>
      </c>
      <c r="C4" s="73"/>
    </row>
    <row r="5" spans="1:6" x14ac:dyDescent="0.25">
      <c r="A5" s="21" t="s">
        <v>3</v>
      </c>
      <c r="B5" s="73" t="str">
        <f>'GENERALES NOTA 322'!B4:C4</f>
        <v xml:space="preserve">Paola Andrea López Hernández, Yeferson Esneider López Hernández, TMQ S.A. y Allianz Seguros S.A. </v>
      </c>
      <c r="C5" s="73"/>
    </row>
    <row r="6" spans="1:6" ht="14.45" customHeight="1" x14ac:dyDescent="0.25">
      <c r="A6" s="21" t="s">
        <v>4</v>
      </c>
      <c r="B6" s="73" t="str">
        <f>'GENERALES NOTA 322'!B5:C5</f>
        <v xml:space="preserve">Luis Alberto Orjuela Olivar (Víctima); Andrea Liliana Rodríguez Pérez (Esposa); Emanuel Felipe Orjuela Rodríguez (Hijo); Isidro Orjuela (Padre)  y María Doris Olivar Olivar (Madre). </v>
      </c>
      <c r="C6" s="73"/>
    </row>
    <row r="7" spans="1:6" x14ac:dyDescent="0.25">
      <c r="A7" s="21" t="s">
        <v>5</v>
      </c>
      <c r="B7" s="73" t="str">
        <f>'GENERALES NOTA 322'!B6:C6</f>
        <v>DEMANDA DIRECTA</v>
      </c>
      <c r="C7" s="73"/>
    </row>
    <row r="8" spans="1:6" ht="30" x14ac:dyDescent="0.25">
      <c r="A8" s="21" t="s">
        <v>13</v>
      </c>
      <c r="B8" s="67">
        <f>'GENERALES NOTA 322'!B15:C15</f>
        <v>2371701644</v>
      </c>
      <c r="C8" s="68"/>
    </row>
    <row r="9" spans="1:6" x14ac:dyDescent="0.25">
      <c r="A9" s="74" t="s">
        <v>14</v>
      </c>
      <c r="B9" s="75" t="s">
        <v>15</v>
      </c>
      <c r="C9" s="76"/>
    </row>
    <row r="10" spans="1:6" x14ac:dyDescent="0.25">
      <c r="A10" s="74"/>
      <c r="B10" s="22" t="s">
        <v>16</v>
      </c>
      <c r="C10" s="19">
        <f>'GENERALES NOTA 322'!C17</f>
        <v>1109045589</v>
      </c>
    </row>
    <row r="11" spans="1:6" x14ac:dyDescent="0.25">
      <c r="A11" s="74"/>
      <c r="B11" s="22" t="s">
        <v>17</v>
      </c>
      <c r="C11" s="19">
        <f>'GENERALES NOTA 322'!C18</f>
        <v>14656055</v>
      </c>
    </row>
    <row r="12" spans="1:6" x14ac:dyDescent="0.25">
      <c r="A12" s="74"/>
      <c r="B12" s="75"/>
      <c r="C12" s="76"/>
    </row>
    <row r="13" spans="1:6" x14ac:dyDescent="0.25">
      <c r="A13" s="74"/>
      <c r="B13" s="22" t="s">
        <v>71</v>
      </c>
      <c r="C13" s="24"/>
    </row>
    <row r="14" spans="1:6" x14ac:dyDescent="0.25">
      <c r="A14" s="74"/>
      <c r="B14" s="22" t="s">
        <v>72</v>
      </c>
      <c r="C14" s="24"/>
      <c r="E14" t="s">
        <v>73</v>
      </c>
      <c r="F14" s="17">
        <v>0.7</v>
      </c>
    </row>
    <row r="15" spans="1:6" x14ac:dyDescent="0.25">
      <c r="A15" s="23" t="s">
        <v>74</v>
      </c>
      <c r="B15" s="71" t="s">
        <v>75</v>
      </c>
      <c r="C15" s="72"/>
    </row>
    <row r="16" spans="1:6" ht="15" customHeight="1" x14ac:dyDescent="0.25">
      <c r="A16" s="21" t="s">
        <v>76</v>
      </c>
      <c r="B16" s="69"/>
      <c r="C16" s="70"/>
    </row>
    <row r="17" spans="1:3" ht="28.5" customHeight="1" x14ac:dyDescent="0.25">
      <c r="A17" s="14" t="s">
        <v>77</v>
      </c>
      <c r="B17" s="79">
        <f>((C19+C20+C22+C23)-C26)*C25*C27</f>
        <v>100000000</v>
      </c>
      <c r="C17" s="79"/>
    </row>
    <row r="18" spans="1:3" x14ac:dyDescent="0.25">
      <c r="A18" s="23" t="s">
        <v>78</v>
      </c>
      <c r="B18" s="77" t="s">
        <v>15</v>
      </c>
      <c r="C18" s="78"/>
    </row>
    <row r="19" spans="1:3" x14ac:dyDescent="0.25">
      <c r="A19" s="85"/>
      <c r="B19" s="22" t="s">
        <v>16</v>
      </c>
      <c r="C19" s="19">
        <v>100000000</v>
      </c>
    </row>
    <row r="20" spans="1:3" x14ac:dyDescent="0.25">
      <c r="A20" s="86"/>
      <c r="B20" s="22" t="s">
        <v>17</v>
      </c>
      <c r="C20" s="19">
        <v>0</v>
      </c>
    </row>
    <row r="21" spans="1:3" x14ac:dyDescent="0.25">
      <c r="A21" s="86"/>
      <c r="B21" s="75" t="s">
        <v>18</v>
      </c>
      <c r="C21" s="76"/>
    </row>
    <row r="22" spans="1:3" x14ac:dyDescent="0.25">
      <c r="A22" s="86"/>
      <c r="B22" s="22" t="s">
        <v>71</v>
      </c>
      <c r="C22" s="19">
        <v>0</v>
      </c>
    </row>
    <row r="23" spans="1:3" ht="45" x14ac:dyDescent="0.25">
      <c r="A23" s="86"/>
      <c r="B23" s="22" t="s">
        <v>79</v>
      </c>
      <c r="C23" s="19">
        <v>0</v>
      </c>
    </row>
    <row r="24" spans="1:3" x14ac:dyDescent="0.25">
      <c r="A24" s="86"/>
      <c r="B24" s="75" t="s">
        <v>80</v>
      </c>
      <c r="C24" s="76"/>
    </row>
    <row r="25" spans="1:3" x14ac:dyDescent="0.25">
      <c r="A25" s="25"/>
      <c r="B25" s="22" t="s">
        <v>81</v>
      </c>
      <c r="C25" s="26">
        <v>1</v>
      </c>
    </row>
    <row r="26" spans="1:3" x14ac:dyDescent="0.25">
      <c r="A26" s="27"/>
      <c r="B26" s="22" t="s">
        <v>30</v>
      </c>
      <c r="C26" s="28">
        <v>0</v>
      </c>
    </row>
    <row r="27" spans="1:3" x14ac:dyDescent="0.25">
      <c r="A27" s="27"/>
      <c r="B27" s="22" t="s">
        <v>82</v>
      </c>
      <c r="C27" s="26">
        <v>1</v>
      </c>
    </row>
    <row r="28" spans="1:3" x14ac:dyDescent="0.25">
      <c r="A28" s="18" t="s">
        <v>83</v>
      </c>
      <c r="B28" s="79">
        <f>IFERROR(B17*(VLOOKUP(B15,Hoja2!$G$1:$H$6,2,0)),16666)</f>
        <v>70000000</v>
      </c>
      <c r="C28" s="79"/>
    </row>
    <row r="29" spans="1:3" ht="30" x14ac:dyDescent="0.25">
      <c r="A29" s="21" t="s">
        <v>84</v>
      </c>
      <c r="B29" s="80"/>
      <c r="C29" s="81"/>
    </row>
    <row r="30" spans="1:3" ht="30" x14ac:dyDescent="0.25">
      <c r="A30" s="21" t="s">
        <v>85</v>
      </c>
      <c r="B30" s="82"/>
      <c r="C30" s="83"/>
    </row>
    <row r="31" spans="1:3" ht="18.75" x14ac:dyDescent="0.25">
      <c r="A31" s="29" t="s">
        <v>86</v>
      </c>
      <c r="B31" s="29"/>
      <c r="C31" s="29"/>
    </row>
    <row r="32" spans="1:3" x14ac:dyDescent="0.25">
      <c r="A32" s="30" t="s">
        <v>87</v>
      </c>
      <c r="B32" s="84"/>
      <c r="C32" s="84"/>
    </row>
    <row r="33" spans="1:3" x14ac:dyDescent="0.25">
      <c r="A33" s="30" t="s">
        <v>88</v>
      </c>
      <c r="B33" s="84"/>
      <c r="C33" s="84"/>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89</v>
      </c>
      <c r="B1" s="64"/>
      <c r="C1" s="64"/>
    </row>
    <row r="2" spans="1:3" ht="17.100000000000001" customHeight="1" x14ac:dyDescent="0.25">
      <c r="A2" s="13" t="s">
        <v>27</v>
      </c>
      <c r="B2" s="65" t="str">
        <f>'[2]AUTOS NOTA 321'!B2:C2</f>
        <v xml:space="preserve">SINIESTRO   LEGIS </v>
      </c>
      <c r="C2" s="66"/>
    </row>
    <row r="3" spans="1:3" ht="15.95" customHeight="1" x14ac:dyDescent="0.25">
      <c r="A3" s="5" t="s">
        <v>1</v>
      </c>
      <c r="B3" s="36" t="str">
        <f>'GENERALES NOTA 322'!B2:C2</f>
        <v>1101310304120220045100</v>
      </c>
      <c r="C3" s="36"/>
    </row>
    <row r="4" spans="1:3" x14ac:dyDescent="0.25">
      <c r="A4" s="5" t="s">
        <v>2</v>
      </c>
      <c r="B4" s="36" t="str">
        <f>'GENERALES NOTA 322'!B3:C3</f>
        <v xml:space="preserve">Juzgado Cuarenta y Uno (41) Civil del Circuito de Bogotá </v>
      </c>
      <c r="C4" s="36"/>
    </row>
    <row r="5" spans="1:3" ht="29.1" customHeight="1" x14ac:dyDescent="0.25">
      <c r="A5" s="5" t="s">
        <v>3</v>
      </c>
      <c r="B5" s="36" t="str">
        <f>'GENERALES NOTA 322'!B4:C4</f>
        <v xml:space="preserve">Paola Andrea López Hernández, Yeferson Esneider López Hernández, TMQ S.A. y Allianz Seguros S.A. </v>
      </c>
      <c r="C5" s="36"/>
    </row>
    <row r="6" spans="1:3" x14ac:dyDescent="0.25">
      <c r="A6" s="5" t="s">
        <v>4</v>
      </c>
      <c r="B6" s="36" t="str">
        <f>'GENERALES NOTA 322'!B5:C5</f>
        <v xml:space="preserve">Luis Alberto Orjuela Olivar (Víctima); Andrea Liliana Rodríguez Pérez (Esposa); Emanuel Felipe Orjuela Rodríguez (Hijo); Isidro Orjuela (Padre)  y María Doris Olivar Olivar (Madre). </v>
      </c>
      <c r="C6" s="36"/>
    </row>
    <row r="7" spans="1:3" ht="43.5" customHeight="1" x14ac:dyDescent="0.25">
      <c r="A7" s="5" t="s">
        <v>5</v>
      </c>
      <c r="B7" s="36" t="str">
        <f>'GENERALES NOTA 322'!B6:C6</f>
        <v>DEMANDA DIRECTA</v>
      </c>
      <c r="C7" s="36"/>
    </row>
    <row r="8" spans="1:3" x14ac:dyDescent="0.25">
      <c r="A8" s="5" t="s">
        <v>90</v>
      </c>
      <c r="B8" s="36"/>
      <c r="C8" s="36"/>
    </row>
    <row r="9" spans="1:3" x14ac:dyDescent="0.25">
      <c r="A9" s="15" t="s">
        <v>78</v>
      </c>
      <c r="B9" s="87"/>
      <c r="C9" s="87"/>
    </row>
    <row r="10" spans="1:3" x14ac:dyDescent="0.25">
      <c r="A10" s="15" t="s">
        <v>91</v>
      </c>
      <c r="B10" s="36"/>
      <c r="C10" s="36"/>
    </row>
    <row r="11" spans="1:3" ht="30" x14ac:dyDescent="0.25">
      <c r="A11" s="15" t="s">
        <v>92</v>
      </c>
      <c r="B11" s="88"/>
      <c r="C11" s="55"/>
    </row>
    <row r="12" spans="1:3" ht="60" x14ac:dyDescent="0.25">
      <c r="A12" s="5" t="s">
        <v>93</v>
      </c>
      <c r="B12" s="36"/>
      <c r="C12" s="36"/>
    </row>
    <row r="13" spans="1:3" ht="60" x14ac:dyDescent="0.25">
      <c r="A13" s="5" t="s">
        <v>94</v>
      </c>
      <c r="B13" s="36"/>
      <c r="C13" s="36"/>
    </row>
    <row r="14" spans="1:3" x14ac:dyDescent="0.25">
      <c r="A14" s="5" t="s">
        <v>95</v>
      </c>
      <c r="B14" s="11"/>
      <c r="C14" s="11"/>
    </row>
    <row r="15" spans="1:3" x14ac:dyDescent="0.25">
      <c r="A15" s="15" t="s">
        <v>96</v>
      </c>
      <c r="B15" s="36"/>
      <c r="C15" s="36"/>
    </row>
    <row r="16" spans="1:3" x14ac:dyDescent="0.25">
      <c r="A16" s="11" t="s">
        <v>97</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pageSetup orientation="portrait"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75</v>
      </c>
      <c r="H1" s="4">
        <v>0.7</v>
      </c>
      <c r="I1" t="s">
        <v>101</v>
      </c>
      <c r="J1" t="s">
        <v>102</v>
      </c>
      <c r="L1" t="s">
        <v>6</v>
      </c>
    </row>
    <row r="2" spans="1:12" x14ac:dyDescent="0.25">
      <c r="A2" t="s">
        <v>103</v>
      </c>
      <c r="B2" t="s">
        <v>99</v>
      </c>
      <c r="C2" t="s">
        <v>104</v>
      </c>
      <c r="D2" s="2" t="s">
        <v>105</v>
      </c>
      <c r="E2" s="1" t="s">
        <v>106</v>
      </c>
      <c r="F2" s="2" t="s">
        <v>107</v>
      </c>
      <c r="G2" s="2" t="s">
        <v>108</v>
      </c>
      <c r="H2" s="4">
        <v>0.25</v>
      </c>
      <c r="I2" t="s">
        <v>109</v>
      </c>
      <c r="J2" t="s">
        <v>110</v>
      </c>
      <c r="L2" t="s">
        <v>111</v>
      </c>
    </row>
    <row r="3" spans="1:12" x14ac:dyDescent="0.25">
      <c r="A3" t="s">
        <v>112</v>
      </c>
      <c r="C3" t="s">
        <v>113</v>
      </c>
      <c r="D3" s="2" t="s">
        <v>114</v>
      </c>
      <c r="E3" s="1" t="s">
        <v>115</v>
      </c>
      <c r="F3" s="2" t="s">
        <v>116</v>
      </c>
      <c r="G3" s="2" t="s">
        <v>117</v>
      </c>
      <c r="H3" s="4">
        <v>0.55000000000000004</v>
      </c>
      <c r="I3" t="s">
        <v>118</v>
      </c>
      <c r="J3" t="s">
        <v>119</v>
      </c>
    </row>
    <row r="4" spans="1:12" x14ac:dyDescent="0.25">
      <c r="A4" t="s">
        <v>120</v>
      </c>
      <c r="C4" t="s">
        <v>121</v>
      </c>
      <c r="E4" s="1" t="s">
        <v>122</v>
      </c>
      <c r="G4" s="2" t="s">
        <v>123</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107</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0" ma:contentTypeDescription="Crear nuevo documento." ma:contentTypeScope="" ma:versionID="2dc80d184e77f5331d2429e6b3020965">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04789d3b47fafe9ae76d70be2755e1b7"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F1620F-6882-40C1-983B-03FDDC70320B}">
  <ds:schemaRefs>
    <ds:schemaRef ds:uri="http://schemas.microsoft.com/sharepoint/v3/contenttype/forms"/>
  </ds:schemaRefs>
</ds:datastoreItem>
</file>

<file path=customXml/itemProps2.xml><?xml version="1.0" encoding="utf-8"?>
<ds:datastoreItem xmlns:ds="http://schemas.openxmlformats.org/officeDocument/2006/customXml" ds:itemID="{A3EA50B6-53E0-4CF4-B2CE-722BDF6E6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64D33B-784F-4592-9F54-7AB9CEB307A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DIAZ MONTENEGRO, MARIA TATIANA (ALLIANZ COLOMBIA)</cp:lastModifiedBy>
  <cp:revision/>
  <dcterms:created xsi:type="dcterms:W3CDTF">2020-12-07T14:41:17Z</dcterms:created>
  <dcterms:modified xsi:type="dcterms:W3CDTF">2024-01-12T21:41:32Z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ContentTypeId">
    <vt:lpwstr>0x0101002C92A54D8AB3014FADD0201C99992F62</vt:lpwstr>
  </property>
  <property fmtid="{D5CDD505-2E9C-101B-9397-08002B2CF9AE}" pid="24" name="MSIP_Label_863bc15e-e7bf-41c1-bdb3-03882d8a2e2c_Enabled">
    <vt:lpwstr>true</vt:lpwstr>
  </property>
  <property fmtid="{D5CDD505-2E9C-101B-9397-08002B2CF9AE}" pid="25" name="MSIP_Label_863bc15e-e7bf-41c1-bdb3-03882d8a2e2c_SetDate">
    <vt:lpwstr>2024-01-12T21:41:32Z</vt:lpwstr>
  </property>
  <property fmtid="{D5CDD505-2E9C-101B-9397-08002B2CF9AE}" pid="26" name="MSIP_Label_863bc15e-e7bf-41c1-bdb3-03882d8a2e2c_Method">
    <vt:lpwstr>Privileged</vt:lpwstr>
  </property>
  <property fmtid="{D5CDD505-2E9C-101B-9397-08002B2CF9AE}" pid="27" name="MSIP_Label_863bc15e-e7bf-41c1-bdb3-03882d8a2e2c_Name">
    <vt:lpwstr>863bc15e-e7bf-41c1-bdb3-03882d8a2e2c</vt:lpwstr>
  </property>
  <property fmtid="{D5CDD505-2E9C-101B-9397-08002B2CF9AE}" pid="28" name="MSIP_Label_863bc15e-e7bf-41c1-bdb3-03882d8a2e2c_SiteId">
    <vt:lpwstr>6e06e42d-6925-47c6-b9e7-9581c7ca302a</vt:lpwstr>
  </property>
  <property fmtid="{D5CDD505-2E9C-101B-9397-08002B2CF9AE}" pid="29" name="MSIP_Label_863bc15e-e7bf-41c1-bdb3-03882d8a2e2c_ActionId">
    <vt:lpwstr>4ca23740-9092-4a6b-b60b-d41fcf3a713a</vt:lpwstr>
  </property>
  <property fmtid="{D5CDD505-2E9C-101B-9397-08002B2CF9AE}" pid="30" name="MSIP_Label_863bc15e-e7bf-41c1-bdb3-03882d8a2e2c_ContentBits">
    <vt:lpwstr>1</vt:lpwstr>
  </property>
</Properties>
</file>