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Tiffany Castaño\Downloads\"/>
    </mc:Choice>
  </mc:AlternateContent>
  <xr:revisionPtr revIDLastSave="0" documentId="13_ncr:1_{A6F33289-C8B0-4DD8-8E6B-214305401136}" xr6:coauthVersionLast="47" xr6:coauthVersionMax="47" xr10:uidLastSave="{00000000-0000-0000-0000-000000000000}"/>
  <bookViews>
    <workbookView xWindow="-60" yWindow="36" windowWidth="14448" windowHeight="122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8" l="1"/>
  <c r="B20" i="8"/>
  <c r="B39" i="8"/>
  <c r="B10" i="9"/>
  <c r="B2" i="9"/>
  <c r="B8" i="9"/>
  <c r="B7" i="9"/>
  <c r="B6" i="9"/>
  <c r="B5" i="9"/>
  <c r="B4" i="9"/>
  <c r="B3" i="9"/>
  <c r="B8" i="8"/>
  <c r="B7" i="8"/>
  <c r="B6" i="8"/>
  <c r="B5" i="8"/>
  <c r="B4" i="8"/>
  <c r="B3" i="8"/>
  <c r="B8" i="7"/>
  <c r="B5" i="7"/>
  <c r="B7" i="7"/>
  <c r="B9" i="8"/>
  <c r="B11" i="9"/>
</calcChain>
</file>

<file path=xl/sharedStrings.xml><?xml version="1.0" encoding="utf-8"?>
<sst xmlns="http://schemas.openxmlformats.org/spreadsheetml/2006/main" count="251" uniqueCount="183">
  <si>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</si>
  <si>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</si>
  <si>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</si>
  <si>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</si>
  <si>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</si>
  <si>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</si>
  <si>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</si>
  <si>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</si>
  <si>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</si>
  <si>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</si>
  <si>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</si>
  <si>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</si>
  <si>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</si>
  <si>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</si>
  <si>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</si>
  <si>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</si>
  <si>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</si>
  <si>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</si>
  <si>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</si>
  <si>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</si>
  <si>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</si>
  <si>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</si>
  <si>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</si>
  <si>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</si>
  <si>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</si>
  <si>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</si>
  <si>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</si>
  <si>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</si>
  <si>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</si>
  <si>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</si>
  <si>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</si>
  <si>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</si>
  <si>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</si>
  <si>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</si>
  <si>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</si>
  <si>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</si>
  <si>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</si>
  <si>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</si>
  <si>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</si>
  <si>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</si>
  <si>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</si>
  <si>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</si>
  <si>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</si>
  <si>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</si>
  <si>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</si>
  <si>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</si>
  <si>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</si>
  <si>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</si>
  <si>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</si>
  <si>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</si>
  <si>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</si>
  <si>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</si>
  <si>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</si>
  <si>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</si>
  <si>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</si>
  <si>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</si>
  <si>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</si>
  <si>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</si>
  <si>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</si>
  <si>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</si>
  <si>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</si>
  <si>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</si>
  <si>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</si>
  <si>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</si>
  <si>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</si>
  <si>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</si>
  <si>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</si>
  <si>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</si>
  <si>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</si>
  <si>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</si>
  <si>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</si>
  <si>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</si>
  <si>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</si>
  <si>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</si>
  <si>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</si>
  <si>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</si>
  <si>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</si>
  <si>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</si>
  <si>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</si>
  <si>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</si>
  <si>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</si>
  <si>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</si>
  <si>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</si>
  <si>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</si>
  <si>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</si>
  <si>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</si>
  <si>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</si>
  <si>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</si>
  <si>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</si>
  <si>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</si>
  <si>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</si>
  <si>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</si>
  <si>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</si>
  <si>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</si>
  <si>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</si>
  <si>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</si>
  <si>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</si>
  <si>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</si>
  <si>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</si>
  <si>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</si>
  <si>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</si>
  <si>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</si>
  <si>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</si>
  <si>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</si>
  <si>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</si>
  <si>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</si>
  <si>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</si>
  <si>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</si>
  <si>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</si>
  <si>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</si>
  <si>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</si>
  <si>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</si>
  <si>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</si>
  <si>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</si>
  <si>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</si>
  <si>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</si>
  <si>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</si>
  <si>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</si>
  <si>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</si>
  <si>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</si>
  <si>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</si>
  <si>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</si>
  <si>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</si>
  <si>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</si>
  <si>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</si>
  <si>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</si>
  <si>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</si>
  <si>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</si>
  <si>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</si>
  <si>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</si>
  <si>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</si>
  <si>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</si>
  <si>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</si>
  <si>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</si>
  <si>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</si>
  <si>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</si>
  <si>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</si>
  <si>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</si>
  <si>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</si>
  <si>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</si>
  <si>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</si>
  <si>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</si>
  <si>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</si>
  <si>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</si>
  <si>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</si>
  <si>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</si>
  <si>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</si>
  <si>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</si>
  <si>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</si>
  <si>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</si>
  <si>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</si>
  <si>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</si>
  <si>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</si>
  <si>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</si>
  <si>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</si>
  <si>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</si>
  <si>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</si>
  <si>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N/A</t>
  </si>
  <si>
    <t>DIEGO FRANCISCO DE JESÚS TAMAYO GAVIRIA</t>
  </si>
  <si>
    <t>SUPERINTENDENCIA FINANCIERA DE COLOMBIA</t>
  </si>
  <si>
    <t>N/A - DAÑOS MATERIALES</t>
  </si>
  <si>
    <t>20 DE OCTUBRE DE 2023</t>
  </si>
  <si>
    <t>NO HUBO</t>
  </si>
  <si>
    <t>MMC-709</t>
  </si>
  <si>
    <t>023279460 / 940</t>
  </si>
  <si>
    <t>26 DE FEBRERO DE 2024</t>
  </si>
  <si>
    <t>17 DE ENERO DE 2024</t>
  </si>
  <si>
    <t>2024004023 EXP 2024-0229</t>
  </si>
  <si>
    <t>26 DE ENERO DE 2024</t>
  </si>
  <si>
    <t>23279460-940</t>
  </si>
  <si>
    <t>1,10 SMMLV</t>
  </si>
  <si>
    <t>Desde las 00:00 horas del 02/08/2023 hasta las 24:00 horas del 01/08/2024.</t>
  </si>
  <si>
    <t xml:space="preserve">17millones de pesos </t>
  </si>
  <si>
    <t xml:space="preserve">infomacion </t>
  </si>
  <si>
    <t>Como es de su conocimiento, debido al modelo y línea del vehículo asegurado con placa MMC709, el cual es de su
propiedad, no fue posible adquirir con los representantes de la marca TOYOTA ni con la red de proveedores, los repuestos
necesarios para la reparación del vehículo LAND CRUISER AUTANA modelo 1997, estos no están disponibles en el mercado,
cabe resaltar que esta es una situación ajena a la compañía de seguros y que esta relacionada directamente con la marca
y sus representantes.
En vista de lo informado anteriormente y tal como lo indica el código de comercio “Artículo 1110. Forma de pago de la
indemnización: La indemnización será pagadera en dinero, o mediante la reposición, reparación o reconstrucción de la
cosa asegurada, a opción del asegurador.”
Así las cosas y en atención de su reclamación por el siniestro reportado el pasado 20 de octubre de 2023 para el vehículo
de placa MMC709 asegurado bajo la póliza 23279460/940 Allianz Seguros define que la indemnización para el siniestro
132471880 se realizara en efectivo por un valor de DIECISIETE MILLONES SEISCIENTOS TREINTA Y SEIS MIL SETECIENTOS
SETENTA Y UN PESOS M/L ($17.636.771.oo), de acuerdo con los últimos precios de lista de los repuestos necesarios y con
el valor de que tendría la mano de obra para la compañía de seguros, ambos con IVA y descontando el valor del deducible
pactado en el contrato de seguros, que asciende a la suma de $1.276.000.
Por lo anterior solicitamos el retiro del vehículo de las instalaciones del taller Tobonautos Ltda, ya que ni la compañía de
seguros ni el taller pueden hacerse responsables de la custodia del automotor. De no ser retirado del taller dentro de los
próximos tres días hábiles al envío de este comunicado, el vehículo será traslado a un parqueadero, del cual usted como
propietario deberá asumir los cost</t>
  </si>
  <si>
    <t>Límite del valor asegurado (Daños de Mayor Cuantía)</t>
  </si>
  <si>
    <t>SINIESTRO  132471880   LEGIS APJ32219</t>
  </si>
  <si>
    <t xml:space="preserve">1. El señor Diego Francisco Tamayo Gaviria suscribió póliza de seguro Autos con Allianz Seguros desde el 02 de agosto de 2023 para amparar su vehículo de placa MMC-709 marca Toyota. 
2. El 20 de octubre se presentó accidente de tránsito y el asegurado hizo uso de su póliza, la Compañía le confirmó que podía llevar su vehículo al taller Tobonautos - Taller Multimarca, posteriormente recibió una comunicación en la que le indicaron que el vehículo sufrió daños fuertes y se encontraba en proceso de cotización de repuestos para establecer la disponibilidad de repuestos.
3. El señor Tamayo buscó talleres externos que le reparan su vehículo y le indicaron después de un peritaje que el vehículo debía ser declarado como pérdida total. 
4. El taller asignado tobonautos le indicó al asegurado mediante certificación que "no hay existencia de repuestos indispensables para realizar el proceso de reparación del carro y por lo tanto, Tobonautos no se hace responsable de consecución y reparación del mismo" en vista de lo anterior, la aseguradora le ofrece la indemnización equivalente a la reparación por valor de $17,636,771. El demandante no aceptó. Posteriormente radicó reclamación y el 09 de enero de 2024 recibió información respecto a la ubicación de su vehículo, lugar en el cual lo retiró dejando presente que el recibo no era aceptación a la oferta.  
</t>
  </si>
  <si>
    <t>EXCEPCIONES DE FONDO FRENTE A LA DEMANDA:
1. INEXISTENCIA DE OBLIGACIÓN DE ALLIANZ POR CUANTO EL VALOR ASEGURADO SE ENCUENTRA LISTO PARA SER ENTREGADO.
2. INEXISTENCIA DE OBLIGACIÓN INDEMNIZATORIA RESPECTO AL AMPARO DE DAÑOS DE MAYOR CUANTÍA DEBIDO AL INCUMPLIMIENTO DE LA CARGA DE LA PRUEBAS ESTABLECIDA EN EL ARTÍCULO 1077 DEL C.Co.
3. INEXISTENCIA DE RESPONSABILIDAD DE ALLIANZ SEGUROS S.A. ANTE EL CUMPLIMIENTO EN SUS DEBERES DE DILIGENCIA EN EL PROCESO DE INDEMNIZACIÓN.
4. INEXISTENCIA DE RESPONSABILIDAD DE ALLIANZ SEGUROS S.A. RESPECTO A LA FALTA DE RESPUESTOS, POR TRATARSE DEL HECHO DE UN TERCERO EN CABEZA DE LA MARCA.
5. EN CASO DE NO ACEPTAR EL VALOR ASEGURADO, EL DEMANDANTE INCURRIRÍA EN MORA CREDITORA.
6. RIESGOS EXPRESAMENTE EXCLUIDOS EN LA PÓLIZA DE SEGURO DE AUTOMÓVILES CLÓNICO LIVIANOS PARTICULARES No. 023279460 / 940.
7. CARÁCTER MERAMENTE INDEMNIZATORIO DE LOS CONTRATOS DE SEGURO.
8. ENRIQUECIMIENTO SIN JUSTA CAUSA.
9. EN CUALQUIER CASO, DE NINGUNA FORMA SE PODRÁ EXCEDER EL LÍMITE DEL VALOR ASEGURADO.
10. DISPONIBILIDAD DEL VALOR ASEGURADO.
11. LÍMITES MÁXIMOS DE RESPONSABILIDAD DEL ASEGURADOR EN LO ATINENTE AL DEDUCIBLE EN LA PÓLIZA DE SEGURO DE AUTOS CLÓNICO LIVIANOS PARTICULARES No. 023279460/940
12. GENERICA O INNOMINADA Y OTRAS.</t>
  </si>
  <si>
    <t>Amparo de Daños Menor Cuantía (%16,75)</t>
  </si>
  <si>
    <t>La contingencia se califica como PROBABLE toda vez que la Póliza presta cobertura material y temporal frente al amparo de Daños de menor cuantía señalado en el contrato de seguro.
Lo primero que debe tomarse en consideración es que la Póliza de Seguro de Autos Clónico Livianos Particulares No. 023279460 / 940, cuyo asegurado es el señor DIEGO FRANCISCO DE JESÚS TAMAYO GAVIRIA, presta cobertura temporal y material, de conformidad con los hechos y pretensiones expuestas en el líbelo de la demanda. Frente a la cobertura temporal, debe señalarse que el hecho, esto es, el accidente en el que se vio involucrado el vehículo de placas MMC709, ocurrió el 20 de octubre de 2023, es decir, acaeció dentro de la vigencia de la Póliza comprendida entre el 02 de agosto de 2023 y el 01 de agosto de 2024. Aunado a ello, presta cobertura material en tanto ampara los daños de menor cuantía.
Por otro lado, frente a la obligación indemnizatoria de la Compañía, debe indicarse que en este caso no existen circunstancias por las cuales reconocer el pago del límite del valor asegurado por concepto del amparo de Daños de Mayor Cuantía como lo pretende el demandante, toda vez que como se ha indicado, ante la valoración del automotor por parte de AUDATEX, los daños identificados no revisten las carácteristicas para que el vehículo sea declarado en pérdida total, contrario a esto sus afectaciones son de menos del 17% del valor total del vehículo asegurado al momento del siniestro. No obstante, se debe tener en consideración que conforme con la enunciada valoración por parte de la plataforma AUDATEX, si se encuentran daños en piezas que deben ser reemplazadas y que por ende se encuentran cobijadas por la cobertura de Daños de menor cuantía, riesgo sobre el que no solo se ha probado la ocurrencia del siniestro, sino que por lo demás ha sido reconocido por la compaía aseguradora a través de las comunicaciones sostenidas con el asegurado. Finalmente, teniendo en cuenta que las piezas no se encuentran siendo comercializadas actualmente de acuerdo con la información suministrada por la marca TOYOTA y sus representantes en el país y que el condicionado general de la póliza faculta al asegurador para que indemnice a través de entrega de dinero. En ese sentido existiría obligación condicional de la Compañía de pagar el siniestro al señor DIEGO FRANCISCO DE JESUS TAMAYO GAVIRIA sobre la cotización efectuada por valor de $17.636.771 correspondiente a repuestos y mano de obra, entre otros.
Todo lo anterior, sin perjuicio del carácter contingente del proceso.</t>
  </si>
  <si>
    <t>Intereses moratorios</t>
  </si>
  <si>
    <t>Como liquidación objetiva de las pretensiones se estima un monto de $16.647.910.
1. Valor Asegurado Daños de Mayor Cuantía: Por concepto del amparo de daños de mayor cuantía contemplado en la Póliza No. 023279460 / 940, no se reconocerá ningún rubro como consecuencia de la ausencia de requisitos para la afectación de este amparo. No obstante, se debe tener en cuenta que conforme con el análisis de daños efectuado al vehículo asegurado de placas MMC709, por parte de AUDATEX se identificó un daño equivalente al 16,75%, porcentaje que se enmarca de manera exclusiva y conforme con el condicionado general de la póliza, dentro de la cobertura de Daños de menor cuantía. Motivo por el que, como bien se expone en los literales a y b del numeral II.II.II del mencionado clausulado el valor de los repuestos del automotor modelo 1998 que ya no son comercializables, se debe reconocer en dinero por un valor de $17.636.771
2. Intereses moratorios: Teniendo en cuenta las facultades extrapetita de las que goza la Delegatura en ejercicio de sus funciones jurisdiccionales, como intereses moratorios desde el 19 de enero de 2024 hasta la fecha de este informe, la suma de $441.139
3. Deducible: Por concepto de deducible para el amparo de menor cuantía se ha establecido 1.10. S.M.M.L.V., equivalente a la suma de $1.430.000.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</si>
</sst>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14" fontId="0" fillId="8" borderId="1" xfId="0" applyNumberFormat="1" applyFill="1" applyBorder="1" applyAlignment="1">
      <alignment horizontal="justify" vertical="top"/>
    </xf>
    <xf numFmtId="0" fontId="0" fillId="8" borderId="1" xfId="0" applyFill="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1" workbookViewId="0">
      <selection activeCell="B25" sqref="B25:C27"/>
    </sheetView>
  </sheetViews>
  <sheetFormatPr baseColWidth="10" defaultColWidth="0" defaultRowHeight="14.4" x14ac:dyDescent="0.3"/>
  <cols>
    <col min="1" max="1" width="53.44140625" style="8" customWidth="1"/>
    <col min="2" max="2" width="55.109375" style="8" customWidth="1"/>
    <col min="3" max="3" width="19.109375" style="8" customWidth="1"/>
    <col min="4" max="16384" width="11.44140625" style="2" hidden="1"/>
  </cols>
  <sheetData>
    <row r="1" spans="1:3" ht="18" x14ac:dyDescent="0.3">
      <c r="A1" s="54" t="s">
        <v>0</v>
      </c>
      <c r="B1" s="54"/>
      <c r="C1" s="54"/>
    </row>
    <row r="2" spans="1:3" ht="14.55" customHeight="1" x14ac:dyDescent="0.3">
      <c r="A2" s="5" t="s">
        <v>1</v>
      </c>
      <c r="B2" s="57" t="s">
        <v>167</v>
      </c>
      <c r="C2" s="58"/>
    </row>
    <row r="3" spans="1:3" ht="14.55" customHeight="1" x14ac:dyDescent="0.3">
      <c r="A3" s="5" t="s">
        <v>2</v>
      </c>
      <c r="B3" s="59" t="s">
        <v>159</v>
      </c>
      <c r="C3" s="60"/>
    </row>
    <row r="4" spans="1:3" ht="14.55" customHeight="1" x14ac:dyDescent="0.3">
      <c r="A4" s="5" t="s">
        <v>3</v>
      </c>
      <c r="B4" s="59" t="s">
        <v>156</v>
      </c>
      <c r="C4" s="60"/>
    </row>
    <row r="5" spans="1:3" ht="14.55" customHeight="1" x14ac:dyDescent="0.3">
      <c r="A5" s="5" t="s">
        <v>4</v>
      </c>
      <c r="B5" s="59" t="s">
        <v>158</v>
      </c>
      <c r="C5" s="60"/>
    </row>
    <row r="6" spans="1:3" ht="14.55" customHeight="1" x14ac:dyDescent="0.3">
      <c r="A6" s="5" t="s">
        <v>5</v>
      </c>
      <c r="B6" s="48" t="s">
        <v>121</v>
      </c>
      <c r="C6" s="48"/>
    </row>
    <row r="7" spans="1:3" ht="14.55" customHeight="1" x14ac:dyDescent="0.3">
      <c r="A7" s="27" t="s">
        <v>6</v>
      </c>
      <c r="B7" s="55" t="s">
        <v>127</v>
      </c>
      <c r="C7" s="56"/>
    </row>
    <row r="8" spans="1:3" ht="14.55" customHeight="1" x14ac:dyDescent="0.3">
      <c r="A8" s="28" t="s">
        <v>137</v>
      </c>
      <c r="B8" s="48" t="s">
        <v>160</v>
      </c>
      <c r="C8" s="48"/>
    </row>
    <row r="9" spans="1:3" ht="14.55" customHeight="1" x14ac:dyDescent="0.3">
      <c r="A9" s="28" t="s">
        <v>131</v>
      </c>
      <c r="B9" s="48" t="s">
        <v>157</v>
      </c>
      <c r="C9" s="48"/>
    </row>
    <row r="10" spans="1:3" ht="14.55" customHeight="1" x14ac:dyDescent="0.3">
      <c r="A10" s="28" t="s">
        <v>7</v>
      </c>
      <c r="B10" s="48" t="s">
        <v>157</v>
      </c>
      <c r="C10" s="48"/>
    </row>
    <row r="11" spans="1:3" ht="14.55" customHeight="1" x14ac:dyDescent="0.3">
      <c r="A11" s="29" t="s">
        <v>8</v>
      </c>
      <c r="B11" s="48" t="s">
        <v>157</v>
      </c>
      <c r="C11" s="48"/>
    </row>
    <row r="12" spans="1:3" ht="14.55" customHeight="1" x14ac:dyDescent="0.3">
      <c r="A12" s="5" t="s">
        <v>9</v>
      </c>
      <c r="B12" s="48" t="s">
        <v>157</v>
      </c>
      <c r="C12" s="48"/>
    </row>
    <row r="13" spans="1:3" ht="14.55" customHeight="1" x14ac:dyDescent="0.3">
      <c r="A13" s="5" t="s">
        <v>10</v>
      </c>
      <c r="B13" s="48" t="s">
        <v>157</v>
      </c>
      <c r="C13" s="48"/>
    </row>
    <row r="14" spans="1:3" ht="14.55" customHeight="1" x14ac:dyDescent="0.3">
      <c r="A14" s="5" t="s">
        <v>11</v>
      </c>
      <c r="B14" s="48" t="s">
        <v>157</v>
      </c>
      <c r="C14" s="48"/>
    </row>
    <row r="15" spans="1:3" ht="14.55" customHeight="1" x14ac:dyDescent="0.3">
      <c r="A15" s="5" t="s">
        <v>144</v>
      </c>
      <c r="B15" s="48" t="s">
        <v>157</v>
      </c>
      <c r="C15" s="48"/>
    </row>
    <row r="16" spans="1:3" ht="14.55" customHeight="1" x14ac:dyDescent="0.3">
      <c r="A16" s="5" t="s">
        <v>12</v>
      </c>
      <c r="B16" s="48" t="s">
        <v>157</v>
      </c>
      <c r="C16" s="48"/>
    </row>
    <row r="17" spans="1:3" ht="14.55" customHeight="1" x14ac:dyDescent="0.3">
      <c r="A17" s="5" t="s">
        <v>13</v>
      </c>
      <c r="B17" s="48" t="s">
        <v>157</v>
      </c>
      <c r="C17" s="48"/>
    </row>
    <row r="18" spans="1:3" ht="14.55" customHeight="1" x14ac:dyDescent="0.3">
      <c r="A18" s="5" t="s">
        <v>15</v>
      </c>
      <c r="B18" s="48" t="s">
        <v>157</v>
      </c>
      <c r="C18" s="48"/>
    </row>
    <row r="19" spans="1:3" ht="14.55" customHeight="1" x14ac:dyDescent="0.3">
      <c r="A19" s="5" t="s">
        <v>16</v>
      </c>
      <c r="B19" s="48" t="s">
        <v>157</v>
      </c>
      <c r="C19" s="48"/>
    </row>
    <row r="20" spans="1:3" ht="14.55" customHeight="1" x14ac:dyDescent="0.3">
      <c r="A20" s="5" t="s">
        <v>132</v>
      </c>
      <c r="B20" s="48" t="s">
        <v>157</v>
      </c>
      <c r="C20" s="48"/>
    </row>
    <row r="21" spans="1:3" ht="14.55" customHeight="1" x14ac:dyDescent="0.3">
      <c r="A21" s="5" t="s">
        <v>17</v>
      </c>
      <c r="B21" s="48" t="s">
        <v>157</v>
      </c>
      <c r="C21" s="48"/>
    </row>
    <row r="22" spans="1:3" ht="14.55" customHeight="1" x14ac:dyDescent="0.3">
      <c r="A22" s="44" t="s">
        <v>19</v>
      </c>
      <c r="B22" s="49" t="s">
        <v>161</v>
      </c>
      <c r="C22" s="50"/>
    </row>
    <row r="23" spans="1:3" ht="14.55" customHeight="1" x14ac:dyDescent="0.3">
      <c r="A23" s="28" t="s">
        <v>20</v>
      </c>
      <c r="B23" s="47" t="s">
        <v>162</v>
      </c>
      <c r="C23" s="48"/>
    </row>
    <row r="24" spans="1:3" ht="14.55" customHeight="1" x14ac:dyDescent="0.3">
      <c r="A24" s="28" t="s">
        <v>21</v>
      </c>
      <c r="B24" s="47" t="s">
        <v>162</v>
      </c>
      <c r="C24" s="48"/>
    </row>
    <row r="25" spans="1:3" x14ac:dyDescent="0.3">
      <c r="A25" s="61" t="s">
        <v>146</v>
      </c>
      <c r="B25" s="45" t="s">
        <v>177</v>
      </c>
      <c r="C25" s="46"/>
    </row>
    <row r="26" spans="1:3" x14ac:dyDescent="0.3">
      <c r="A26" s="61"/>
      <c r="B26" s="46"/>
      <c r="C26" s="46"/>
    </row>
    <row r="27" spans="1:3" ht="100.5" customHeight="1" x14ac:dyDescent="0.3">
      <c r="A27" s="61"/>
      <c r="B27" s="46"/>
      <c r="C27" s="46"/>
    </row>
    <row r="28" spans="1:3" x14ac:dyDescent="0.3">
      <c r="A28" s="28" t="s">
        <v>23</v>
      </c>
      <c r="B28" s="46" t="s">
        <v>158</v>
      </c>
      <c r="C28" s="46"/>
    </row>
    <row r="29" spans="1:3" x14ac:dyDescent="0.3">
      <c r="A29" s="28" t="s">
        <v>24</v>
      </c>
      <c r="B29" s="51">
        <v>8234648</v>
      </c>
      <c r="C29" s="46"/>
    </row>
    <row r="30" spans="1:3" x14ac:dyDescent="0.3">
      <c r="A30" s="28" t="s">
        <v>25</v>
      </c>
      <c r="B30" s="46" t="s">
        <v>163</v>
      </c>
      <c r="C30" s="46"/>
    </row>
    <row r="31" spans="1:3" x14ac:dyDescent="0.3">
      <c r="A31" s="28" t="s">
        <v>133</v>
      </c>
      <c r="B31" s="46" t="s">
        <v>164</v>
      </c>
      <c r="C31" s="46"/>
    </row>
    <row r="32" spans="1:3" x14ac:dyDescent="0.3">
      <c r="A32" s="28" t="s">
        <v>26</v>
      </c>
      <c r="B32" s="52" t="s">
        <v>166</v>
      </c>
      <c r="C32" s="53"/>
    </row>
    <row r="33" spans="1:3" x14ac:dyDescent="0.3">
      <c r="A33" s="5" t="s">
        <v>27</v>
      </c>
      <c r="B33" s="47" t="s">
        <v>168</v>
      </c>
      <c r="C33" s="47"/>
    </row>
    <row r="34" spans="1:3" ht="43.2" x14ac:dyDescent="0.3">
      <c r="A34" s="5" t="s">
        <v>134</v>
      </c>
      <c r="B34" s="47" t="s">
        <v>165</v>
      </c>
      <c r="C34" s="48"/>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Hoja2!$K$1:$K$2</xm:f>
          </x14:formula1>
          <xm:sqref>B6:C6</xm:sqref>
        </x14:dataValidation>
        <x14:dataValidation type="list" allowBlank="1" showInputMessage="1" showErrorMessage="1" xr:uid="{00000000-0002-0000-0000-000001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opLeftCell="A12" zoomScale="85" zoomScaleNormal="85" workbookViewId="0">
      <selection activeCell="B11" sqref="B11:C11"/>
    </sheetView>
  </sheetViews>
  <sheetFormatPr baseColWidth="10" defaultColWidth="0" defaultRowHeight="14.4" x14ac:dyDescent="0.3"/>
  <cols>
    <col min="1" max="1" width="49.77734375" customWidth="1"/>
    <col min="2" max="2" width="31.44140625" customWidth="1"/>
    <col min="3" max="3" width="90.109375" customWidth="1"/>
    <col min="4" max="16384" width="11.44140625" hidden="1"/>
  </cols>
  <sheetData>
    <row r="1" spans="1:3" ht="18" x14ac:dyDescent="0.3">
      <c r="A1" s="62" t="s">
        <v>28</v>
      </c>
      <c r="B1" s="62"/>
      <c r="C1" s="62"/>
    </row>
    <row r="2" spans="1:3" ht="15.75" customHeight="1" x14ac:dyDescent="0.3">
      <c r="A2" s="20" t="s">
        <v>29</v>
      </c>
      <c r="B2" s="64" t="s">
        <v>176</v>
      </c>
      <c r="C2" s="65"/>
    </row>
    <row r="3" spans="1:3" s="2" customFormat="1" x14ac:dyDescent="0.3">
      <c r="A3" s="5" t="s">
        <v>1</v>
      </c>
      <c r="B3" s="48" t="s">
        <v>167</v>
      </c>
      <c r="C3" s="48"/>
    </row>
    <row r="4" spans="1:3" s="2" customFormat="1" x14ac:dyDescent="0.3">
      <c r="A4" s="5" t="s">
        <v>2</v>
      </c>
      <c r="B4" s="48" t="s">
        <v>159</v>
      </c>
      <c r="C4" s="48"/>
    </row>
    <row r="5" spans="1:3" s="2" customFormat="1" x14ac:dyDescent="0.3">
      <c r="A5" s="5" t="s">
        <v>3</v>
      </c>
      <c r="B5" s="48" t="str">
        <f>'AUTOS  NOTA 322'!B4:C4</f>
        <v>ALLIANZ SEGUROS S.A.</v>
      </c>
      <c r="C5" s="48"/>
    </row>
    <row r="6" spans="1:3" s="2" customFormat="1" x14ac:dyDescent="0.3">
      <c r="A6" s="5" t="s">
        <v>4</v>
      </c>
      <c r="B6" s="48" t="s">
        <v>158</v>
      </c>
      <c r="C6" s="48"/>
    </row>
    <row r="7" spans="1:3" s="2" customFormat="1" x14ac:dyDescent="0.3">
      <c r="A7" s="5" t="s">
        <v>5</v>
      </c>
      <c r="B7" s="48" t="str">
        <f>'AUTOS  NOTA 322'!B6:C6</f>
        <v>DEMANDA DIRECTA</v>
      </c>
      <c r="C7" s="48"/>
    </row>
    <row r="8" spans="1:3" s="2" customFormat="1" x14ac:dyDescent="0.3">
      <c r="A8" s="31" t="s">
        <v>118</v>
      </c>
      <c r="B8" s="48" t="str">
        <f>'AUTOS  NOTA 322'!B7:C8</f>
        <v>N/A - DAÑOS MATERIALES</v>
      </c>
      <c r="C8" s="48"/>
    </row>
    <row r="9" spans="1:3" x14ac:dyDescent="0.3">
      <c r="A9" s="20" t="s">
        <v>30</v>
      </c>
      <c r="B9" s="48" t="s">
        <v>169</v>
      </c>
      <c r="C9" s="48"/>
    </row>
    <row r="10" spans="1:3" x14ac:dyDescent="0.3">
      <c r="A10" s="20" t="s">
        <v>22</v>
      </c>
      <c r="B10" s="48" t="s">
        <v>127</v>
      </c>
      <c r="C10" s="48"/>
    </row>
    <row r="11" spans="1:3" x14ac:dyDescent="0.3">
      <c r="A11" s="20" t="s">
        <v>31</v>
      </c>
      <c r="B11" s="78">
        <v>88500000</v>
      </c>
      <c r="C11" s="79"/>
    </row>
    <row r="12" spans="1:3" x14ac:dyDescent="0.3">
      <c r="A12" s="20" t="s">
        <v>136</v>
      </c>
      <c r="B12" s="78" t="s">
        <v>170</v>
      </c>
      <c r="C12" s="79"/>
    </row>
    <row r="13" spans="1:3" x14ac:dyDescent="0.3">
      <c r="A13" s="20" t="s">
        <v>32</v>
      </c>
      <c r="B13" s="59" t="s">
        <v>93</v>
      </c>
      <c r="C13" s="60"/>
    </row>
    <row r="14" spans="1:3" x14ac:dyDescent="0.3">
      <c r="A14" s="20" t="s">
        <v>33</v>
      </c>
      <c r="B14" s="63" t="s">
        <v>171</v>
      </c>
      <c r="C14" s="48"/>
    </row>
    <row r="15" spans="1:3" x14ac:dyDescent="0.3">
      <c r="A15" s="20" t="s">
        <v>34</v>
      </c>
      <c r="B15" s="48" t="s">
        <v>35</v>
      </c>
      <c r="C15" s="48"/>
    </row>
    <row r="16" spans="1:3" x14ac:dyDescent="0.3">
      <c r="A16" s="20" t="s">
        <v>36</v>
      </c>
      <c r="B16" s="48" t="s">
        <v>35</v>
      </c>
      <c r="C16" s="48"/>
    </row>
    <row r="17" spans="1:3" x14ac:dyDescent="0.3">
      <c r="A17" s="80" t="s">
        <v>37</v>
      </c>
      <c r="B17" s="48" t="s">
        <v>38</v>
      </c>
      <c r="C17" s="48"/>
    </row>
    <row r="18" spans="1:3" x14ac:dyDescent="0.3">
      <c r="A18" s="81"/>
      <c r="B18" s="10" t="s">
        <v>39</v>
      </c>
      <c r="C18" s="10" t="s">
        <v>40</v>
      </c>
    </row>
    <row r="19" spans="1:3" x14ac:dyDescent="0.3">
      <c r="A19" s="81"/>
      <c r="B19" s="6" t="s">
        <v>143</v>
      </c>
      <c r="C19" s="6"/>
    </row>
    <row r="20" spans="1:3" x14ac:dyDescent="0.3">
      <c r="A20" s="81"/>
      <c r="B20" s="6"/>
      <c r="C20" s="6"/>
    </row>
    <row r="21" spans="1:3" x14ac:dyDescent="0.3">
      <c r="A21" s="82"/>
      <c r="B21" s="6"/>
      <c r="C21" s="6"/>
    </row>
    <row r="22" spans="1:3" x14ac:dyDescent="0.3">
      <c r="A22" s="20" t="s">
        <v>41</v>
      </c>
      <c r="B22" s="48"/>
      <c r="C22" s="48"/>
    </row>
    <row r="23" spans="1:3" x14ac:dyDescent="0.3">
      <c r="A23" s="20" t="s">
        <v>42</v>
      </c>
      <c r="B23" s="64"/>
      <c r="C23" s="65"/>
    </row>
    <row r="24" spans="1:3" x14ac:dyDescent="0.3">
      <c r="A24" s="20" t="s">
        <v>43</v>
      </c>
      <c r="B24" s="48"/>
      <c r="C24" s="48"/>
    </row>
    <row r="25" spans="1:3" x14ac:dyDescent="0.3">
      <c r="A25" s="20" t="s">
        <v>44</v>
      </c>
      <c r="B25" s="48" t="s">
        <v>35</v>
      </c>
      <c r="C25" s="48"/>
    </row>
    <row r="26" spans="1:3" x14ac:dyDescent="0.3">
      <c r="A26" s="20" t="s">
        <v>46</v>
      </c>
      <c r="B26" s="48" t="s">
        <v>172</v>
      </c>
      <c r="C26" s="48"/>
    </row>
    <row r="27" spans="1:3" ht="202.95" customHeight="1" x14ac:dyDescent="0.3">
      <c r="A27" s="19" t="s">
        <v>173</v>
      </c>
      <c r="B27" s="63" t="s">
        <v>174</v>
      </c>
      <c r="C27" s="48"/>
    </row>
    <row r="28" spans="1:3" x14ac:dyDescent="0.3">
      <c r="A28" s="66" t="s">
        <v>47</v>
      </c>
      <c r="B28" s="66"/>
      <c r="C28" s="66"/>
    </row>
    <row r="29" spans="1:3" x14ac:dyDescent="0.3">
      <c r="A29" s="76" t="s">
        <v>48</v>
      </c>
      <c r="B29" s="77"/>
      <c r="C29" s="11"/>
    </row>
    <row r="30" spans="1:3" x14ac:dyDescent="0.3">
      <c r="A30" s="76" t="s">
        <v>49</v>
      </c>
      <c r="B30" s="77"/>
      <c r="C30" s="11"/>
    </row>
    <row r="31" spans="1:3" x14ac:dyDescent="0.3">
      <c r="A31" s="76" t="s">
        <v>50</v>
      </c>
      <c r="B31" s="77"/>
      <c r="C31" s="12"/>
    </row>
    <row r="32" spans="1:3" x14ac:dyDescent="0.3">
      <c r="A32" s="76" t="s">
        <v>51</v>
      </c>
      <c r="B32" s="77"/>
      <c r="C32" s="11"/>
    </row>
    <row r="33" spans="1:3" x14ac:dyDescent="0.3">
      <c r="A33" s="76" t="s">
        <v>52</v>
      </c>
      <c r="B33" s="77"/>
      <c r="C33" s="11"/>
    </row>
    <row r="34" spans="1:3" x14ac:dyDescent="0.3">
      <c r="A34" s="76" t="s">
        <v>53</v>
      </c>
      <c r="B34" s="77"/>
      <c r="C34" s="13"/>
    </row>
    <row r="35" spans="1:3" x14ac:dyDescent="0.3">
      <c r="A35" s="67" t="s">
        <v>54</v>
      </c>
      <c r="B35" s="68"/>
      <c r="C35" s="14"/>
    </row>
    <row r="36" spans="1:3" x14ac:dyDescent="0.3">
      <c r="A36" s="67" t="s">
        <v>55</v>
      </c>
      <c r="B36" s="68"/>
      <c r="C36" s="15"/>
    </row>
    <row r="37" spans="1:3" x14ac:dyDescent="0.3">
      <c r="A37" s="69" t="s">
        <v>56</v>
      </c>
      <c r="B37" s="70"/>
      <c r="C37" s="15"/>
    </row>
    <row r="38" spans="1:3" x14ac:dyDescent="0.3">
      <c r="A38" s="71"/>
      <c r="B38" s="72"/>
      <c r="C38" s="15"/>
    </row>
    <row r="39" spans="1:3" x14ac:dyDescent="0.3">
      <c r="A39" s="73"/>
      <c r="B39" s="74"/>
      <c r="C39" s="15"/>
    </row>
    <row r="40" spans="1:3" x14ac:dyDescent="0.3">
      <c r="A40" s="75" t="s">
        <v>57</v>
      </c>
      <c r="B40" s="75"/>
      <c r="C40" s="75"/>
    </row>
    <row r="41" spans="1:3" x14ac:dyDescent="0.3">
      <c r="A41" s="17" t="s">
        <v>58</v>
      </c>
      <c r="B41" s="18"/>
      <c r="C41" s="15"/>
    </row>
    <row r="42" spans="1:3" x14ac:dyDescent="0.3">
      <c r="A42" s="67" t="s">
        <v>59</v>
      </c>
      <c r="B42" s="68"/>
      <c r="C42" s="15"/>
    </row>
    <row r="43" spans="1:3" x14ac:dyDescent="0.3">
      <c r="A43" s="67" t="s">
        <v>60</v>
      </c>
      <c r="B43" s="68"/>
      <c r="C43" s="15"/>
    </row>
    <row r="44" spans="1:3" x14ac:dyDescent="0.3">
      <c r="A44" s="17" t="s">
        <v>61</v>
      </c>
      <c r="B44" s="18"/>
      <c r="C44" s="15"/>
    </row>
    <row r="45" spans="1:3" x14ac:dyDescent="0.3">
      <c r="A45" s="17" t="s">
        <v>62</v>
      </c>
      <c r="B45" s="18"/>
      <c r="C45" s="15"/>
    </row>
    <row r="46" spans="1:3" x14ac:dyDescent="0.3">
      <c r="A46" s="67" t="s">
        <v>63</v>
      </c>
      <c r="B46" s="68"/>
      <c r="C46" s="15"/>
    </row>
    <row r="47" spans="1:3" x14ac:dyDescent="0.3">
      <c r="A47" s="17" t="s">
        <v>64</v>
      </c>
      <c r="B47" s="16"/>
      <c r="C47" s="15"/>
    </row>
    <row r="48" spans="1:3" x14ac:dyDescent="0.3">
      <c r="A48" s="67" t="s">
        <v>65</v>
      </c>
      <c r="B48" s="68"/>
      <c r="C48" s="15"/>
    </row>
    <row r="49" spans="1:3" x14ac:dyDescent="0.3">
      <c r="A49" s="67" t="s">
        <v>66</v>
      </c>
      <c r="B49" s="68"/>
      <c r="C49" s="15"/>
    </row>
    <row r="50" spans="1:3" x14ac:dyDescent="0.3">
      <c r="A50" s="67" t="s">
        <v>56</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B25:C25 B15:C16 B22:C23</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B1" zoomScale="115" zoomScaleNormal="115" workbookViewId="0">
      <selection activeCell="B6" sqref="B6:C6"/>
    </sheetView>
  </sheetViews>
  <sheetFormatPr baseColWidth="10" defaultColWidth="0" defaultRowHeight="14.4" x14ac:dyDescent="0.3"/>
  <cols>
    <col min="1" max="1" width="41.77734375" customWidth="1"/>
    <col min="2" max="2" width="35.44140625" customWidth="1"/>
    <col min="3" max="3" width="54.77734375" customWidth="1"/>
    <col min="4" max="8" width="11.44140625" hidden="1" customWidth="1"/>
    <col min="9" max="9" width="12" hidden="1" customWidth="1"/>
    <col min="10" max="16384" width="11.44140625" hidden="1"/>
  </cols>
  <sheetData>
    <row r="1" spans="1:9" ht="18" x14ac:dyDescent="0.3">
      <c r="A1" s="62" t="s">
        <v>67</v>
      </c>
      <c r="B1" s="62"/>
      <c r="C1" s="62"/>
    </row>
    <row r="2" spans="1:9" ht="15" customHeight="1" x14ac:dyDescent="0.3">
      <c r="A2" s="35" t="s">
        <v>29</v>
      </c>
      <c r="B2" s="87" t="str">
        <f>'AUTOS NOTA 321'!B2:C2</f>
        <v>SINIESTRO  132471880   LEGIS APJ32219</v>
      </c>
      <c r="C2" s="88"/>
    </row>
    <row r="3" spans="1:9" x14ac:dyDescent="0.3">
      <c r="A3" s="36" t="s">
        <v>1</v>
      </c>
      <c r="B3" s="91" t="str">
        <f>'AUTOS  NOTA 322'!B2:C2</f>
        <v>2024004023 EXP 2024-0229</v>
      </c>
      <c r="C3" s="91"/>
    </row>
    <row r="4" spans="1:9" x14ac:dyDescent="0.3">
      <c r="A4" s="36" t="s">
        <v>2</v>
      </c>
      <c r="B4" s="91" t="str">
        <f>'AUTOS  NOTA 322'!B3:C3</f>
        <v>SUPERINTENDENCIA FINANCIERA DE COLOMBIA</v>
      </c>
      <c r="C4" s="91"/>
    </row>
    <row r="5" spans="1:9" x14ac:dyDescent="0.3">
      <c r="A5" s="36" t="s">
        <v>3</v>
      </c>
      <c r="B5" s="91" t="str">
        <f>'AUTOS  NOTA 322'!B4:C4</f>
        <v>ALLIANZ SEGUROS S.A.</v>
      </c>
      <c r="C5" s="91"/>
    </row>
    <row r="6" spans="1:9" ht="15" customHeight="1" x14ac:dyDescent="0.3">
      <c r="A6" s="36" t="s">
        <v>4</v>
      </c>
      <c r="B6" s="91" t="str">
        <f>'AUTOS  NOTA 322'!B5:C5</f>
        <v>DIEGO FRANCISCO DE JESÚS TAMAYO GAVIRIA</v>
      </c>
      <c r="C6" s="91"/>
    </row>
    <row r="7" spans="1:9" x14ac:dyDescent="0.3">
      <c r="A7" s="36" t="s">
        <v>5</v>
      </c>
      <c r="B7" s="91" t="str">
        <f>'AUTOS  NOTA 322'!B6:C6</f>
        <v>DEMANDA DIRECTA</v>
      </c>
      <c r="C7" s="91"/>
    </row>
    <row r="8" spans="1:9" x14ac:dyDescent="0.3">
      <c r="A8" s="38" t="s">
        <v>118</v>
      </c>
      <c r="B8" s="91" t="str">
        <f>'AUTOS  NOTA 322'!B7:C8</f>
        <v>N/A - DAÑOS MATERIALES</v>
      </c>
      <c r="C8" s="91"/>
    </row>
    <row r="9" spans="1:9" ht="28.8" x14ac:dyDescent="0.3">
      <c r="A9" s="36" t="s">
        <v>68</v>
      </c>
      <c r="B9" s="85">
        <f>SUM(C11,C12,C14,C15,C17)</f>
        <v>88500000</v>
      </c>
      <c r="C9" s="86"/>
    </row>
    <row r="10" spans="1:9" x14ac:dyDescent="0.3">
      <c r="A10" s="92" t="s">
        <v>69</v>
      </c>
      <c r="B10" s="89" t="s">
        <v>70</v>
      </c>
      <c r="C10" s="90"/>
    </row>
    <row r="11" spans="1:9" ht="28.8" x14ac:dyDescent="0.3">
      <c r="A11" s="92"/>
      <c r="B11" s="37" t="s">
        <v>175</v>
      </c>
      <c r="C11" s="32">
        <v>88500000</v>
      </c>
    </row>
    <row r="12" spans="1:9" x14ac:dyDescent="0.3">
      <c r="A12" s="92"/>
      <c r="B12" s="37" t="s">
        <v>72</v>
      </c>
      <c r="C12" s="32"/>
    </row>
    <row r="13" spans="1:9" x14ac:dyDescent="0.3">
      <c r="A13" s="92"/>
      <c r="B13" s="89"/>
      <c r="C13" s="90"/>
    </row>
    <row r="14" spans="1:9" x14ac:dyDescent="0.3">
      <c r="A14" s="92"/>
      <c r="B14" s="37" t="s">
        <v>115</v>
      </c>
      <c r="C14" s="40"/>
    </row>
    <row r="15" spans="1:9" x14ac:dyDescent="0.3">
      <c r="A15" s="92"/>
      <c r="B15" s="37" t="s">
        <v>116</v>
      </c>
      <c r="C15" s="40"/>
      <c r="E15" t="s">
        <v>74</v>
      </c>
      <c r="F15" s="22">
        <v>0.7</v>
      </c>
    </row>
    <row r="16" spans="1:9" x14ac:dyDescent="0.3">
      <c r="A16" s="92"/>
      <c r="B16" s="89" t="s">
        <v>75</v>
      </c>
      <c r="C16" s="90"/>
      <c r="E16" t="s">
        <v>76</v>
      </c>
      <c r="F16" s="23">
        <v>0.3</v>
      </c>
      <c r="I16" s="25"/>
    </row>
    <row r="17" spans="1:9" x14ac:dyDescent="0.3">
      <c r="A17" s="92"/>
      <c r="B17" s="37"/>
      <c r="C17" s="41"/>
      <c r="F17" s="26"/>
      <c r="I17" s="25"/>
    </row>
    <row r="18" spans="1:9" ht="23.25" customHeight="1" x14ac:dyDescent="0.3">
      <c r="A18" s="39" t="s">
        <v>77</v>
      </c>
      <c r="B18" s="87" t="s">
        <v>74</v>
      </c>
      <c r="C18" s="88"/>
    </row>
    <row r="19" spans="1:9" ht="57.6" x14ac:dyDescent="0.3">
      <c r="A19" s="36" t="s">
        <v>79</v>
      </c>
      <c r="B19" s="99" t="s">
        <v>180</v>
      </c>
      <c r="C19" s="100"/>
    </row>
    <row r="20" spans="1:9" ht="15" customHeight="1" x14ac:dyDescent="0.3">
      <c r="A20" s="21" t="s">
        <v>80</v>
      </c>
      <c r="B20" s="96">
        <f>((C22+C23+C25+C26+C30+C28+C32+C34+C29+C33)-C37)*C36*C38</f>
        <v>16647910</v>
      </c>
      <c r="C20" s="96"/>
    </row>
    <row r="21" spans="1:9" x14ac:dyDescent="0.3">
      <c r="A21" s="7" t="s">
        <v>81</v>
      </c>
      <c r="B21" s="101" t="s">
        <v>70</v>
      </c>
      <c r="C21" s="102"/>
    </row>
    <row r="22" spans="1:9" x14ac:dyDescent="0.3">
      <c r="A22" s="83"/>
      <c r="B22" s="37" t="s">
        <v>71</v>
      </c>
      <c r="C22" s="32">
        <v>0</v>
      </c>
    </row>
    <row r="23" spans="1:9" x14ac:dyDescent="0.3">
      <c r="A23" s="84"/>
      <c r="B23" s="37" t="s">
        <v>72</v>
      </c>
      <c r="C23" s="32">
        <v>0</v>
      </c>
    </row>
    <row r="24" spans="1:9" x14ac:dyDescent="0.3">
      <c r="A24" s="84"/>
      <c r="B24" s="89" t="s">
        <v>73</v>
      </c>
      <c r="C24" s="90"/>
    </row>
    <row r="25" spans="1:9" x14ac:dyDescent="0.3">
      <c r="A25" s="84"/>
      <c r="B25" s="37" t="s">
        <v>115</v>
      </c>
      <c r="C25" s="32">
        <v>0</v>
      </c>
    </row>
    <row r="26" spans="1:9" ht="28.95" customHeight="1" x14ac:dyDescent="0.3">
      <c r="A26" s="84"/>
      <c r="B26" s="37" t="s">
        <v>117</v>
      </c>
      <c r="C26" s="32">
        <v>0</v>
      </c>
    </row>
    <row r="27" spans="1:9" x14ac:dyDescent="0.3">
      <c r="A27" s="84"/>
      <c r="B27" s="89" t="s">
        <v>147</v>
      </c>
      <c r="C27" s="90"/>
    </row>
    <row r="28" spans="1:9" x14ac:dyDescent="0.3">
      <c r="A28" s="84"/>
      <c r="B28" s="37" t="s">
        <v>155</v>
      </c>
      <c r="C28" s="32">
        <v>0</v>
      </c>
    </row>
    <row r="29" spans="1:9" x14ac:dyDescent="0.3">
      <c r="A29" s="84"/>
      <c r="B29" s="37" t="s">
        <v>71</v>
      </c>
      <c r="C29" s="32">
        <v>0</v>
      </c>
    </row>
    <row r="30" spans="1:9" x14ac:dyDescent="0.3">
      <c r="A30" s="84"/>
      <c r="B30" s="37" t="s">
        <v>72</v>
      </c>
      <c r="C30" s="32">
        <v>0</v>
      </c>
    </row>
    <row r="31" spans="1:9" x14ac:dyDescent="0.3">
      <c r="A31" s="84"/>
      <c r="B31" s="89" t="s">
        <v>148</v>
      </c>
      <c r="C31" s="90"/>
    </row>
    <row r="32" spans="1:9" ht="28.8" x14ac:dyDescent="0.3">
      <c r="A32" s="84"/>
      <c r="B32" s="37" t="s">
        <v>179</v>
      </c>
      <c r="C32" s="32">
        <v>17636771</v>
      </c>
    </row>
    <row r="33" spans="1:3" x14ac:dyDescent="0.3">
      <c r="A33" s="84"/>
      <c r="B33" s="37" t="s">
        <v>181</v>
      </c>
      <c r="C33" s="32">
        <v>441139</v>
      </c>
    </row>
    <row r="34" spans="1:3" x14ac:dyDescent="0.3">
      <c r="A34" s="84"/>
      <c r="B34" s="37" t="s">
        <v>72</v>
      </c>
      <c r="C34" s="32">
        <v>0</v>
      </c>
    </row>
    <row r="35" spans="1:3" x14ac:dyDescent="0.3">
      <c r="A35" s="84"/>
      <c r="B35" s="89" t="s">
        <v>135</v>
      </c>
      <c r="C35" s="90"/>
    </row>
    <row r="36" spans="1:3" x14ac:dyDescent="0.3">
      <c r="A36" s="84"/>
      <c r="B36" s="37" t="s">
        <v>151</v>
      </c>
      <c r="C36" s="33">
        <v>1</v>
      </c>
    </row>
    <row r="37" spans="1:3" x14ac:dyDescent="0.3">
      <c r="A37" s="84"/>
      <c r="B37" s="37" t="s">
        <v>136</v>
      </c>
      <c r="C37" s="34">
        <v>1430000</v>
      </c>
    </row>
    <row r="38" spans="1:3" x14ac:dyDescent="0.3">
      <c r="A38" s="84"/>
      <c r="B38" s="37" t="s">
        <v>154</v>
      </c>
      <c r="C38" s="33">
        <v>1</v>
      </c>
    </row>
    <row r="39" spans="1:3" x14ac:dyDescent="0.3">
      <c r="A39" s="24" t="s">
        <v>82</v>
      </c>
      <c r="B39" s="96">
        <f>IFERROR(B20*(VLOOKUP(B18,E15:F17,2,0)),16666)</f>
        <v>11653537</v>
      </c>
      <c r="C39" s="96"/>
    </row>
    <row r="40" spans="1:3" ht="93" customHeight="1" x14ac:dyDescent="0.3">
      <c r="A40" s="36" t="s">
        <v>149</v>
      </c>
      <c r="B40" s="97" t="s">
        <v>182</v>
      </c>
      <c r="C40" s="98"/>
    </row>
    <row r="41" spans="1:3" ht="211.5" customHeight="1" x14ac:dyDescent="0.3">
      <c r="A41" s="36" t="s">
        <v>83</v>
      </c>
      <c r="B41" s="94" t="s">
        <v>178</v>
      </c>
      <c r="C41" s="95"/>
    </row>
    <row r="42" spans="1:3" ht="25.95" customHeight="1" x14ac:dyDescent="0.3">
      <c r="A42" s="43" t="s">
        <v>140</v>
      </c>
      <c r="B42" s="43"/>
      <c r="C42" s="43"/>
    </row>
    <row r="43" spans="1:3" x14ac:dyDescent="0.3">
      <c r="A43" s="42" t="s">
        <v>141</v>
      </c>
      <c r="B43" s="93"/>
      <c r="C43" s="93"/>
    </row>
    <row r="44" spans="1:3" ht="40.950000000000003" customHeight="1" x14ac:dyDescent="0.3">
      <c r="A44" s="42" t="s">
        <v>139</v>
      </c>
      <c r="B44" s="93"/>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62" t="s">
        <v>84</v>
      </c>
      <c r="B1" s="62"/>
      <c r="C1" s="62"/>
    </row>
    <row r="2" spans="1:3" x14ac:dyDescent="0.3">
      <c r="A2" s="20" t="s">
        <v>29</v>
      </c>
      <c r="B2" s="64" t="str">
        <f>'AUTOS NOTA 324'!B2:C2</f>
        <v>SINIESTRO  132471880   LEGIS APJ32219</v>
      </c>
      <c r="C2" s="65"/>
    </row>
    <row r="3" spans="1:3" x14ac:dyDescent="0.3">
      <c r="A3" s="5" t="s">
        <v>1</v>
      </c>
      <c r="B3" s="48" t="str">
        <f>'AUTOS  NOTA 322'!B2:C2</f>
        <v>2024004023 EXP 2024-0229</v>
      </c>
      <c r="C3" s="48"/>
    </row>
    <row r="4" spans="1:3" x14ac:dyDescent="0.3">
      <c r="A4" s="5" t="s">
        <v>2</v>
      </c>
      <c r="B4" s="48" t="str">
        <f>'AUTOS  NOTA 322'!B3:C3</f>
        <v>SUPERINTENDENCIA FINANCIERA DE COLOMBIA</v>
      </c>
      <c r="C4" s="48"/>
    </row>
    <row r="5" spans="1:3" x14ac:dyDescent="0.3">
      <c r="A5" s="5" t="s">
        <v>3</v>
      </c>
      <c r="B5" s="48" t="str">
        <f>'AUTOS  NOTA 322'!B4:C4</f>
        <v>ALLIANZ SEGUROS S.A.</v>
      </c>
      <c r="C5" s="48"/>
    </row>
    <row r="6" spans="1:3" ht="15" customHeight="1" x14ac:dyDescent="0.3">
      <c r="A6" s="5" t="s">
        <v>4</v>
      </c>
      <c r="B6" s="48" t="str">
        <f>'AUTOS  NOTA 322'!B5:C5</f>
        <v>DIEGO FRANCISCO DE JESÚS TAMAYO GAVIRIA</v>
      </c>
      <c r="C6" s="48"/>
    </row>
    <row r="7" spans="1:3" ht="15" customHeight="1" x14ac:dyDescent="0.3">
      <c r="A7" s="5" t="s">
        <v>5</v>
      </c>
      <c r="B7" s="48" t="str">
        <f>'AUTOS  NOTA 322'!B6:C6</f>
        <v>DEMANDA DIRECTA</v>
      </c>
      <c r="C7" s="48"/>
    </row>
    <row r="8" spans="1:3" ht="15" customHeight="1" x14ac:dyDescent="0.3">
      <c r="A8" s="31" t="s">
        <v>118</v>
      </c>
      <c r="B8" s="48" t="str">
        <f>'AUTOS  NOTA 322'!B7:C8</f>
        <v>N/A - DAÑOS MATERIALES</v>
      </c>
      <c r="C8" s="48"/>
    </row>
    <row r="9" spans="1:3" ht="19.05" customHeight="1" x14ac:dyDescent="0.3">
      <c r="A9" s="5" t="s">
        <v>119</v>
      </c>
      <c r="B9" s="48"/>
      <c r="C9" s="48"/>
    </row>
    <row r="10" spans="1:3" x14ac:dyDescent="0.3">
      <c r="A10" s="7" t="s">
        <v>81</v>
      </c>
      <c r="B10" s="105">
        <f>'AUTOS NOTA 324'!B20:C20</f>
        <v>16647910</v>
      </c>
      <c r="C10" s="105"/>
    </row>
    <row r="11" spans="1:3" x14ac:dyDescent="0.3">
      <c r="A11" s="7" t="s">
        <v>138</v>
      </c>
      <c r="B11" s="106">
        <f>'AUTOS NOTA 324'!B39:C39</f>
        <v>11653537</v>
      </c>
      <c r="C11" s="48"/>
    </row>
    <row r="12" spans="1:3" ht="28.8" x14ac:dyDescent="0.3">
      <c r="A12" s="7" t="s">
        <v>85</v>
      </c>
      <c r="B12" s="103"/>
      <c r="C12" s="104"/>
    </row>
    <row r="13" spans="1:3" ht="43.2" x14ac:dyDescent="0.3">
      <c r="A13" s="5" t="s">
        <v>86</v>
      </c>
      <c r="B13" s="48"/>
      <c r="C13" s="48"/>
    </row>
    <row r="14" spans="1:3" ht="43.2" x14ac:dyDescent="0.3">
      <c r="A14" s="5" t="s">
        <v>87</v>
      </c>
      <c r="B14" s="48"/>
      <c r="C14" s="48"/>
    </row>
    <row r="15" spans="1:3" x14ac:dyDescent="0.3">
      <c r="A15" s="5" t="s">
        <v>88</v>
      </c>
      <c r="B15" s="6"/>
      <c r="C15" s="6"/>
    </row>
    <row r="16" spans="1:3" x14ac:dyDescent="0.3">
      <c r="A16" s="7" t="s">
        <v>89</v>
      </c>
      <c r="B16" s="48"/>
      <c r="C16" s="48"/>
    </row>
    <row r="17" spans="1:3" x14ac:dyDescent="0.3">
      <c r="A17" s="6" t="s">
        <v>90</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4140625" defaultRowHeight="14.4" x14ac:dyDescent="0.3"/>
  <cols>
    <col min="4" max="4" width="20.109375" bestFit="1" customWidth="1"/>
    <col min="5" max="5" width="42.77734375" bestFit="1" customWidth="1"/>
    <col min="12" max="12" width="30.44140625" customWidth="1"/>
    <col min="13" max="13" width="16" customWidth="1"/>
  </cols>
  <sheetData>
    <row r="1" spans="1:15" x14ac:dyDescent="0.3">
      <c r="A1" s="9" t="s">
        <v>32</v>
      </c>
      <c r="B1" t="s">
        <v>35</v>
      </c>
      <c r="C1" s="9" t="s">
        <v>37</v>
      </c>
      <c r="D1" s="9" t="s">
        <v>91</v>
      </c>
      <c r="E1" s="3" t="s">
        <v>43</v>
      </c>
      <c r="F1" s="2" t="s">
        <v>74</v>
      </c>
      <c r="G1" s="4">
        <v>0</v>
      </c>
      <c r="H1" t="s">
        <v>13</v>
      </c>
      <c r="I1" t="s">
        <v>92</v>
      </c>
      <c r="K1" t="s">
        <v>120</v>
      </c>
      <c r="L1" s="30" t="s">
        <v>152</v>
      </c>
      <c r="M1" t="s">
        <v>93</v>
      </c>
      <c r="N1" t="s">
        <v>74</v>
      </c>
      <c r="O1" t="s">
        <v>142</v>
      </c>
    </row>
    <row r="2" spans="1:15" x14ac:dyDescent="0.3">
      <c r="A2" t="s">
        <v>93</v>
      </c>
      <c r="B2" t="s">
        <v>45</v>
      </c>
      <c r="C2" t="s">
        <v>94</v>
      </c>
      <c r="D2" s="2" t="s">
        <v>95</v>
      </c>
      <c r="E2" s="1" t="s">
        <v>96</v>
      </c>
      <c r="F2" s="2" t="s">
        <v>78</v>
      </c>
      <c r="G2" s="4">
        <v>0.7</v>
      </c>
      <c r="H2" t="s">
        <v>14</v>
      </c>
      <c r="I2" t="s">
        <v>97</v>
      </c>
      <c r="K2" t="s">
        <v>121</v>
      </c>
      <c r="L2" s="30" t="s">
        <v>122</v>
      </c>
      <c r="M2" t="s">
        <v>98</v>
      </c>
      <c r="N2" t="s">
        <v>76</v>
      </c>
      <c r="O2" t="s">
        <v>45</v>
      </c>
    </row>
    <row r="3" spans="1:15" x14ac:dyDescent="0.3">
      <c r="A3" t="s">
        <v>98</v>
      </c>
      <c r="C3" t="s">
        <v>99</v>
      </c>
      <c r="D3" s="2" t="s">
        <v>100</v>
      </c>
      <c r="E3" s="1" t="s">
        <v>101</v>
      </c>
      <c r="F3" s="2" t="s">
        <v>76</v>
      </c>
      <c r="G3" s="4">
        <v>0.3</v>
      </c>
      <c r="H3" t="s">
        <v>102</v>
      </c>
      <c r="I3" t="s">
        <v>103</v>
      </c>
      <c r="L3" s="30" t="s">
        <v>123</v>
      </c>
      <c r="M3" t="s">
        <v>104</v>
      </c>
      <c r="N3" t="s">
        <v>78</v>
      </c>
    </row>
    <row r="4" spans="1:15" x14ac:dyDescent="0.3">
      <c r="A4" t="s">
        <v>104</v>
      </c>
      <c r="C4" t="s">
        <v>38</v>
      </c>
      <c r="E4" s="1" t="s">
        <v>105</v>
      </c>
      <c r="H4" t="s">
        <v>106</v>
      </c>
      <c r="I4" t="s">
        <v>18</v>
      </c>
      <c r="L4" t="s">
        <v>124</v>
      </c>
    </row>
    <row r="5" spans="1:15" x14ac:dyDescent="0.3">
      <c r="A5" t="s">
        <v>107</v>
      </c>
      <c r="E5" s="1" t="s">
        <v>108</v>
      </c>
      <c r="H5" t="s">
        <v>109</v>
      </c>
      <c r="I5" t="s">
        <v>110</v>
      </c>
      <c r="L5" s="30" t="s">
        <v>125</v>
      </c>
    </row>
    <row r="6" spans="1:15" x14ac:dyDescent="0.3">
      <c r="E6" s="1" t="s">
        <v>111</v>
      </c>
      <c r="I6" t="s">
        <v>112</v>
      </c>
      <c r="L6" s="30" t="s">
        <v>153</v>
      </c>
    </row>
    <row r="7" spans="1:15" x14ac:dyDescent="0.3">
      <c r="E7" s="1" t="s">
        <v>113</v>
      </c>
      <c r="I7" t="s">
        <v>145</v>
      </c>
      <c r="L7" s="30" t="s">
        <v>126</v>
      </c>
    </row>
    <row r="8" spans="1:15" x14ac:dyDescent="0.3">
      <c r="E8" s="1" t="s">
        <v>114</v>
      </c>
      <c r="L8" s="30" t="s">
        <v>147</v>
      </c>
    </row>
    <row r="9" spans="1:15" x14ac:dyDescent="0.3">
      <c r="L9" s="30" t="s">
        <v>127</v>
      </c>
    </row>
    <row r="10" spans="1:15" x14ac:dyDescent="0.3">
      <c r="L10" s="30" t="s">
        <v>128</v>
      </c>
    </row>
    <row r="11" spans="1:15" x14ac:dyDescent="0.3">
      <c r="L11" s="30" t="s">
        <v>129</v>
      </c>
    </row>
    <row r="12" spans="1:15" x14ac:dyDescent="0.3">
      <c r="L12" s="30" t="s">
        <v>130</v>
      </c>
    </row>
    <row r="13" spans="1:15" x14ac:dyDescent="0.3">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Tiffany Castaño Torres</cp:lastModifiedBy>
  <cp:revision/>
  <dcterms:created xsi:type="dcterms:W3CDTF">2020-12-07T14:41:17Z</dcterms:created>
  <dcterms:modified xsi:type="dcterms:W3CDTF">2024-03-02T00:40:21Z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