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8_{35FA4A5F-DEBF-419B-A8B1-44D7DD5966C2}" xr6:coauthVersionLast="47" xr6:coauthVersionMax="47" xr10:uidLastSave="{00000000-0000-0000-0000-000000000000}"/>
  <bookViews>
    <workbookView xWindow="-120" yWindow="-120" windowWidth="24240" windowHeight="130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<sst xmlns="http://schemas.openxmlformats.org/spreadsheetml/2006/main" count="237" uniqueCount="179">
  <si>
    <t>SOLICITUD DE ANTECEDENTES -ABOGADO EXTERNO-</t>
  </si>
  <si>
    <t>Radicado(23 digitos)</t>
  </si>
  <si>
    <t>157593105002-2022-00047-00</t>
  </si>
  <si>
    <t>Juzgado</t>
  </si>
  <si>
    <t>JUZGADO SEGUNDO (2º) LABORAL DEL CIRCUITO DE SOGAMOSO BOYACA</t>
  </si>
  <si>
    <t>Demandado</t>
  </si>
  <si>
    <t>NIDIA MARINA USCATEGUI – JUAN DIEGO CUBIDES USCATEGUI (Hijo de Nidia Marina Uscategui, Menor de edad 06/01/2007),  – JULIAN CUBIDES USCATEGUI –  HEREDEROS INDETERMINADOS
DEL CAUSANTE JOSE MIGUEL CUBIDES MONTAÑA (q. e. p. d.) Y DEMÁS PERSONAS INDETERMINADAS.</t>
  </si>
  <si>
    <t xml:space="preserve">Demandante </t>
  </si>
  <si>
    <t>ALBA PEREZ CHAPARRO (madre del causante) – DAISY TATIANA ROJAS PEREZ (Hermana del Causante) – LAURA MARCELA ROJAS PEREZ (Hermana del causante)</t>
  </si>
  <si>
    <t>Tipo de vinculacion compañía</t>
  </si>
  <si>
    <t>LLAMADA EN GARANTIA</t>
  </si>
  <si>
    <t xml:space="preserve">Tipo de perjucio </t>
  </si>
  <si>
    <t>RCC HOMICIDIO-LESION</t>
  </si>
  <si>
    <t>INTERVINIENTE -Nombre de lesionado o muerto (s) del proceso</t>
  </si>
  <si>
    <t>CARLOS ANDRÉS NARANJO PEREZ</t>
  </si>
  <si>
    <t xml:space="preserve">Numero de identificacion </t>
  </si>
  <si>
    <t xml:space="preserve">Domicilio </t>
  </si>
  <si>
    <t>CALLE 35 No 10A-BIS 27</t>
  </si>
  <si>
    <t xml:space="preserve">Telefono </t>
  </si>
  <si>
    <t>Correo electronico</t>
  </si>
  <si>
    <t>albaperezchaparro0111@gmail.com</t>
  </si>
  <si>
    <t xml:space="preserve">Estado Civil </t>
  </si>
  <si>
    <t>CASADO</t>
  </si>
  <si>
    <t xml:space="preserve">Fecha de nacimiento </t>
  </si>
  <si>
    <t xml:space="preserve">Edad al momento del siniestro </t>
  </si>
  <si>
    <t xml:space="preserve">Fecha de defuncion </t>
  </si>
  <si>
    <t xml:space="preserve">Situcion Laboral </t>
  </si>
  <si>
    <t xml:space="preserve">Profesion </t>
  </si>
  <si>
    <t>CONDUCTOR</t>
  </si>
  <si>
    <t xml:space="preserve">Ingresos Netos </t>
  </si>
  <si>
    <t>SMLMV +8% COMISIÓN</t>
  </si>
  <si>
    <t>Numero de Lesionados y/o fallecidos  según IPAT</t>
  </si>
  <si>
    <t xml:space="preserve">Condicion </t>
  </si>
  <si>
    <t>Fecha de los hechos</t>
  </si>
  <si>
    <t>12/03/2018
12/03/2018</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</si>
  <si>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</si>
  <si>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</si>
  <si>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</si>
  <si>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SEGÚN LOS HECHOS DE LA DEMANDA, EL SEÑOR CARLOS ANDRÉS NARANJO PEREZ (Q.E.P.D) LABORÓ PARA JOSE MIGUEL CUBIDES MONTAÑA (Q.E.P.D) DESDE EL 10/02/2015 AL 18/03/2018 MEDIANTE CONTRATO DE TRABAJO A TÉRMINO INDEFINIDO, PERCIBIENDO EL SMLMV +8% POR COMISIÓN DEL PRODUCIDO. QUE EL 12/03/2018 EL SEÑOR NARANJO SUFRIÓ ACCIDENTE LABORAL MIENTRAS DESEMPEÑABA SU CARGO DE CONDUCCIÓN DEL VEHICULO - TRACTOCAMIÓN DE PLACAS SRN-035, PUES SIENDO APROXIMADAMENTE LAS 7:45AM EN LA VIAL SAN GIL-BUCARAMANGA, TOMÓ UNA CURVA A EXCESO DE VELOCIDAD QUE GENERÓ QUE SE SALIERA DE LA VÍA Y POSTERIORMENTE UN VOLCAMIENTO QUE GENERÓ EL FALLECIMIENTO DEL SEÑOR NARANJO. QUE LA CAUSA EFICIENTE Y DETERMINADA DEL ACCIDENTE DE TRÁNSITO OBEDECIÓ A QUE EL VEHICULO AL MOMENTO DE TOMAR LA CURVA NO LE FUNCIONARON LOS FRENOS EN TATNO SE ENCONTRABAN EN MAL ESTADO POR FALTA DE MANTENIMIENTO. EXPRESA QUE LA CAUSA REFERIBLE A LA GENERACIÓN DLE SINIESTRO NO ES ATRIBUIBLE AL CONDUCTOR SINO AL ESTADO DEL VEHICULO ASIGNADO POR EL EMPLEADOR JOSE MIGUEL CUBIDES CON FALLAS TÉCNICAS Y MECÁNICAS. QUE EL 14/03/2018 SE ELABORÓ INFORME DE INSPECCIÓN MECANICA AL VEHICULO POR PARTE DEL INTENDENTE PORRAS EN EL QUE SE ESTABLECIÓ BANDAS Y FRENOS CON DESGASTE EXCESIVO, NO HABÍA GRADUACIÓN ADECUADA DE CAMPANAS, LLANTAS TRASERAS DE LA UNIDAD FUERA DEL SERVICIO AL IGUAL QUE LAS LLANTAS DEL SEMIRREMOLQUE Y DESGRADUACIÓN DE FRENOS QUE GENERABA IMPEDIMENTO DE FRENADA ADECUADA. EXPRESA QUE EL EMPLEADOR JOSE MIGUEL NO BRINDÓ SEGURIDAD AL TRABAJADOR POR NO TENER UN VEHICULO EN BUEN ESTADO Y ES RESPONSABLE POR COLOCAR EN RIESGO INMINENTE LA VIDA DEL CONDUCTOR. QUE CARLOS ANDRÉS NARANJO PEREZ ASUMÍA LOS GASTOS DE SU FAMILIA (MAMÁ Y 2 HERMANAS)
</t>
  </si>
  <si>
    <t>Asegurado</t>
  </si>
  <si>
    <t>JOSE MIGUEL CUBIDES MONTAÑA</t>
  </si>
  <si>
    <t>Nit Asegurado</t>
  </si>
  <si>
    <t>Placa vehículo asegurado (si aplica)</t>
  </si>
  <si>
    <t>SRN-035</t>
  </si>
  <si>
    <t>No. Póliza vinculada</t>
  </si>
  <si>
    <t>022069778 / 801</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</si>
  <si>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</si>
  <si>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</si>
  <si>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</si>
  <si>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</si>
  <si>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</si>
  <si>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66559462- APJ32194</t>
  </si>
  <si>
    <t>INTERVINIENTE</t>
  </si>
  <si>
    <t>PÓLIZA</t>
  </si>
  <si>
    <t>AMPARO A AFECTAR</t>
  </si>
  <si>
    <t>RCC HOMICIDIO</t>
  </si>
  <si>
    <t>VALOR ASEGURADO</t>
  </si>
  <si>
    <t>DEDUCIBLE</t>
  </si>
  <si>
    <t>MODALIDAD</t>
  </si>
  <si>
    <t>OCURRENCIA</t>
  </si>
  <si>
    <t xml:space="preserve">VIGENCIA </t>
  </si>
  <si>
    <t>16/11/2017 hasta las 24:00 horas del
15/11/2018.</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</si>
  <si>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</si>
  <si>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</si>
  <si>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</si>
  <si>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</si>
  <si>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</si>
  <si>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</si>
  <si>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</si>
  <si>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</si>
  <si>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</si>
  <si>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</si>
  <si>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</si>
  <si>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</si>
  <si>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NO</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</si>
  <si>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</si>
  <si>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</si>
  <si>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</si>
  <si>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</si>
  <si>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</si>
  <si>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</si>
  <si>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</si>
  <si>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</si>
  <si>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</si>
  <si>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</si>
  <si>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</si>
  <si>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</si>
  <si>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</si>
  <si>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</si>
  <si>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</si>
  <si>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</si>
  <si>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</si>
  <si>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</si>
  <si>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</si>
  <si>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</si>
  <si>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</si>
  <si>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</si>
  <si>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</si>
  <si>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 xml:space="preserve">POR FAVOR TENER EN CUENTA QUE HAY UNA COBERTURA DE AP LA CUAL EN SU MOMENTO RECLAMO LA MADRE DEL CAUSANTE, DE IGUAL FORMA, SE EVIDENCIAN PAGOS POR RCE HOMICIDIOS Y DAÑOS DEL VH AZ </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</si>
  <si>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</si>
  <si>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</si>
  <si>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</si>
  <si>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</si>
  <si>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</si>
  <si>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</si>
  <si>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</si>
  <si>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</si>
  <si>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</si>
  <si>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</si>
  <si>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</si>
  <si>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</si>
  <si>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</si>
  <si>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</si>
  <si>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de Auto Colectivo Pesados. 
Lo primero que debe tomarse en consideración es que la Póliza de Auto Colectivo Pesados No. 022069778/801 cuyo tomador, asegurado y beneficiario es JOSE MIGUEL CUBIDES MONTANA (Q.E.P.D) no presta cobertura material, pero si temporal, de conformidad con los hechos y pretensiones expuestas en el líbelo de la demanda. Frente a la cobertura temporal, debe precisarse que su modalidad es ocurrencia y ampara los daños y perjuicios en que incurra el asegurado o conductor del vehículo de placa SRN-035, es decir, que el siniestro debe acaecer en el lapso de vigencia, esto es, entre el 16/11/2017 hasta el 15/11/2018, en este caso el accidente acaecido fue el día 12/03/2018, resaltándose en este punto que las pretensiones de la demanda no se encuentran orientadas al reconocimiento y pago de alguno de los amparos establecidos en la póliza. Frente a la cobertura material  se precisa que la póliza ampara la responsabilidad civil extracontractual, asistencia jurídica en proceso penal y civil, perdida parcial por daños, perdida parcial por hurto, temblor, terremoto, erupción volcánica, asistencia, gastos de movilización, accidentes personales y amparo patrimonial, por lo que no presta cobertura material toda vez que, la pretensiones de la demanda se encuentran orientadas al reconocimiento de una indemnización plena de perjuicios con ocasión a un accidente de trabajo en el cual perdió la vida el señor CARLOS ANDRES NARANJO (Q.E.P.D), por lo que solicitan la declaratoria de una culpa patronal del señor JOSÉ MIGUEL CUBIDES MONTAÑA (Q.E.P.D) quien fue su empleador, sin embargo, el amparo por una RC PATRONAL no se encuentra cubierta por la Póliza de Auto Colectivo Pesados No. 022069778/801. Aunado a lo anterior, los llamantes pretenden la afectación del amparo por RCE pero de aquel se configuró la exclusión No. 3 que dice “Lesiones o muerte causadas al conductor del vehículo asegurado, o las causadas al cónyuge, al compañero(a) permanente o a los parientes por consanguinidad o afinidad hasta el segundo grado inclusive y primero civil del asegurado o del conductor autorizado”, del mismo modo se indica que se generó la exclusión No. 9 para todos los amparos, ya que la matrícula del vehículo SRN-035 presentó irregularidad, de acuerdo con el informe elaborado por INIF. 
Finalmente, frente a la responsabilidad de ALLIANZ SEGUROS S.A., debe indicarse que la póliza no podrá verse afectada como quiera que (i) las demandantes pretenden el reconocimiento y pago de una indemnización plena de perjuicios de que trata el artículo 216 del CST, (ii) la Póliza de Auto Colectivo Pesados No. 022069778/801 no contempló el amparo por RC PATRONAL, (iii) respecto del amparo por RCE se configuró la exclusión No. 3 y, (iv) se generó la exclusión No. 9 para todos los amparos, ya que la matrícula del vehículo SRN-035 presentó irregularidad.</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</si>
  <si>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</si>
  <si>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</si>
  <si>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</si>
  <si>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</si>
  <si>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</si>
  <si>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</si>
  <si>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</si>
  <si>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</si>
  <si>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</si>
  <si>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</si>
  <si>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</si>
  <si>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</si>
  <si>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Para la tasación del lucro cesante futuro en caso de persona fallecida, de acuerdo con la Corte Suprema de Justicia debe tomarse la expectativa de vida menor, es decir, entre la victima y quien reclama, a la fecha del siniestro quien tenía la expectativa menor, ante ello, se precisa que la reclamante es la madre que a la fecha del accidente tenía 51 años y el señor Carlos Andrés Naranjo tenía 33 años, por lo que, finalmente para el calculo se tomó la expectativa de vida de la madre que era de 35,20 años para el momento del fallecimiento, arrojando para el LCF $205.024.747 y por LCC $102.438.653 
Daño emergente no fue solicitado. 
Para la tasación de los perjuicios morales se tuvo en consideración que en la actualidad, la Corte Suprema de Justicia no ha establecido una cuantificación exacta de aquellos que vaya sujeta a la muerte de la persona, por el contrario, estos han sido tasado netamente subjetivos, situación que ha sido reiterada por la alta corporación indicando que los perjuicios morales no representan ni busca obtener una reparación económica exacta, sino resarcir o mitigar de alguna manera el daño que se padece en lo más íntimo del ser humano, lo que no resulta estimable en término económicos.
Considerando lo anterior, la Corte Suprema de Justicia, ha fijado unos límites para los perjuicios morales en situaciones donde la víctima ha fallecido y los familiares pretenden el reconocimiento, de la siguiente manera:
Para la cónyuge y/o compañera permanente e hijos: 100 SMLMV
Para los padres (dependiendo de la contribución a su sostenimiento): entre 50 a 100 SMLMV
Para familiares en segundo grado como hermanos: entre 25 a 50 SMLMV
Así, teniendo en cuenta que el señor CARLOS ANDRÉS NARANJO tenía al momento de su fallecimiento 33 años y las reclamantes son su madre y hermanas, es viable determinar para la madre perjuicios por 100 SMLMV y para cada una de las hermanas 25 SMLMV toda vez que de aquellas no se acreditó su cercanía y perjuicio. En consecuencia, la tipología del perjuicio inmaterial se puede sistematizar de la siguiente manera: i) perjuicio moral; ii) daño a la salud (perjuicio fisiológico o biológico); iii) cualquier otro bien, derecho o interés legítimo constitucional, jurídicamente tutelado que no esté comprendido dentro del concepto de “daño corporal o afectación a la integridad psicofísica” y que merezca una valoración e indemnización a través de las tipologías tradicionales como el daño a la vida de relación o la alteración grave a las condiciones de existencia o mediante el reconocimiento individual o autónomo del daño (v.gr. el derecho al buen nombre, al honor o a la honra; el derecho a tener una familia, entre otros), siempre que esté acreditada en el proceso su concreción y sea preciso su resarcimiento, de conformidad con los lineamientos que fije en su momento esta Corporación. (SL440/2021). 
Para la tasación de los perjuicios por Daño a la Vida en Relación, se considera que la Corte ha establecido que estos, constituyen un rubro referido a la afectación en la vida social de la persona, que no debe confundirse con los demás perjuicios inmateriales, como lo es el daño moral, por tratarse de una afectación a la aptitud y disposición para disfrutar de la dimensión de la vida en cualquiera de sus escenarios sociales.
Ahora bien, los valores antes relacionados son fijados conforme a la jurisprudencia que en casos similares se ha emitido, como por ejemplo:
a. En la Sentencia SL4570-2019, establecieron para los hermanos un equivalente a 12,5 S.M.L.M.V., siendo el menor entre todo el grupo familiar demandante, pues a su vez concedieron 50 S.M.L.M.V. para la cónyuge e hijo, y 25 S.M.L.M.V. para los padres. 
b. En Sentencia SL2029-2023, fueron fijados, 50 S.M.L.M.V para cada uno de los demandantes, cónyuge, padre, hijo y hermano.   
Por lo anterior, fueron tasados para cada una de las hermanas del 12,5 SMLMV y para la madre 25 SMLMV
Se pone de presente que el total de la liquidación objetiva de las pretensiones arroja un valor de $ 565.963.401, debiendo precisar que fue descontado el deducible por $1.500.000, adicional a ello se informa que el límite asegurado por evento en la Póliza para RCE es de $4.000.000.000, es decir que el total de la liquidación es inferior al valor asegurado, por ende, tomaremos como total de liquidación objetiva el valor calculado.</t>
  </si>
  <si>
    <t>Defensa de la Aseguradora: (Enumerar y enunciar las excepciones propuestas demanda y/o llamamiento )</t>
  </si>
  <si>
    <t>EXCEPCIONES A LA DEMANDA: 
1. EXCEPCIONES FORMULADAS POR QUIEN EFECTUÓ EL LLAMAMIENTO EN GARANTÍA A MI REPRESENTADA
2. PRESCRIPCIÓN DE LA ACCIÓN TENDIENTE A SOLICITAR EL RECONOCIMIENTO Y PAGO DE LOS PERJUICIOS OCASIONADOS POR UNA EVENTUAL RESPONSABILIDAD PATRONAL (ARTÍCULO 216 DEL CST)
3. INEXISTENCIA DE LOS ELEMENTOS QUE CONSTITUYEN UNA CULPA PATRONAL CONFORME EL ARTÍCULO 216 DEL C.S.T.
4. HECHO EXCLUSIVO DE LA VICTIMA COMO EXIMENTE DE LA CULPA PATRONAL
5. AUSENCIA DE ELEMENTOS DE PRUEBA QUE ACREDITEN LA CAUSACIÓN DE LOS PERJUICIOS Y LA EXCESIVA ESTIMACIÓN DE ESTOS.
6. ENRIQUECIMIENTO SIN CAUSA Y COBRO DE LO NO DEBIDO
7. COMPENSACIÓN
8. GENERICA O INNOMINADA
EXCEPCIONES AL LLAMAMIENTO EN GARANTÍA:
1. FALTA DE COBERTURA MATERIAL DE LA PÓLIZA DE AUTO COLECTIVO PESADOS NO. 022069778 / 801, POR CUANTO ESTA NO AMPARÓ LA RESPONSABILIDAD CIVIL PATRONAL.
2. SE CONFIGURÓ LA EXCLUSIÓN NO. 3 DEL AMPARO DE RESPONSABILIDAD CIVIL EXTRACONTRACTUAL CONTENIDO EN EL CONDICIONADO GENERAL DE LA PÓLIZA
3. FALTA DE LEGITIMACIÓN EN LA CAUSA POR ACTIVA DE LOS LLAMANTES EN GARANTÍA 
4. EL AMPARO DE ACCIDENTES PERSONALES CONCERTADO EN LA PÓLIZA DE AUTO COLECTIVO PESADOS NO. 022069778 / 801, NO PUEDE CONFUNDIRSE Y/O EQUIPARARSE CON UN AMPARO DE RESPONSABILIDAD PATRONAL
5. INEXISTENCIA DE RESPONSABILIDAD U OBLIGACIÓN INDEMNIZATORIA A CARGO DE ALLIANZ SEGUROS S.A. POR CUANTO NO SE REALIZÓ EL RIESGO ASEGURADO
6. INEXISTENCIA DE RESPONSABILIDAD U OBLIGACIÓN INDEMNIZATORIA A CARGO MI REPRESENTADA DADO EL INCUMPLIMIENTO DE LAS CARGAS CONSIGNADAS EN EL ARTÍCULO 1077 DEL CÓDIGO DE COMERCIO
7. EL CONTRATO DE SEGURO ES DE CARÁCTER INDEMNIZATORIO, POR LO TANTO, NO PUEDE AFECTARSE POR CONCEPTOS NO JUSTIFICADOS
8. PRESCRIPCIÓN DE LAS ACCIONES DEL SEGURO 
9. EN CUALQUIER CASO, DE NINGUNA FORMA SE PODRÁ EXCEDER EL LÍMITE DEL VALOR ASEGURADO.
10. COBRO DE LO NO DEBIDO Y ENRIQUECIMIENTO SIN JUSTA CAUSA 
11.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</si>
  <si>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</si>
  <si>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</si>
  <si>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</si>
  <si>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</si>
  <si>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</si>
  <si>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</si>
  <si>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</si>
  <si>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</si>
  <si>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</si>
  <si>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</si>
  <si>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</si>
  <si>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</si>
  <si>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</si>
  <si>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</si>
  <si>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 xml:space="preserve">RCE LESIONES </t>
  </si>
  <si>
    <t xml:space="preserve">SI </t>
  </si>
  <si>
    <t>CEDIDO</t>
  </si>
  <si>
    <t>FACULTATIVO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</si>
  <si>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</si>
  <si>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</si>
  <si>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</si>
  <si>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</si>
  <si>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</si>
  <si>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</si>
  <si>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</si>
  <si>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</si>
  <si>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</si>
  <si>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</si>
  <si>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</si>
  <si>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</si>
  <si>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</si>
  <si>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</si>
  <si>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</si>
  <si>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</si>
  <si>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</si>
  <si>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</si>
  <si>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</si>
  <si>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</si>
  <si>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</si>
  <si>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Respuesta extemporanea</t>
  </si>
  <si>
    <t>Pasajero servicio publico</t>
  </si>
  <si>
    <t>RCC LESIONES</t>
  </si>
  <si>
    <t xml:space="preserve">Sin reclamación previa </t>
  </si>
  <si>
    <t>Peaton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</si>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</sst>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3" fillId="2" borderId="6" xfId="0" applyFont="1" applyFill="1" applyBorder="1"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164" fontId="0" fillId="0" borderId="1" xfId="1" applyNumberFormat="1" applyFont="1" applyBorder="1" applyAlignment="1">
      <alignment vertical="top" wrapText="1"/>
    </xf>
    <xf numFmtId="165" fontId="0" fillId="0" borderId="1" xfId="1" applyFont="1" applyBorder="1" applyAlignment="1">
      <alignment vertical="top" wrapText="1"/>
    </xf>
    <xf numFmtId="49" fontId="0" fillId="0" borderId="2" xfId="0" applyNumberFormat="1" applyBorder="1" applyAlignment="1">
      <alignment vertical="top" wrapText="1"/>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xf numFmtId="14" fontId="9" fillId="0" borderId="3" xfId="0" applyNumberFormat="1" applyFont="1" applyBorder="1" applyAlignment="1">
      <alignment vertical="top"/>
    </xf>
    <xf numFmtId="14" fontId="9" fillId="0" borderId="15" xfId="0" applyNumberFormat="1" applyFont="1" applyBorder="1" applyAlignment="1">
      <alignment vertical="top"/>
    </xf>
    <xf numFmtId="15" fontId="0" fillId="7" borderId="1" xfId="0" applyNumberFormat="1" applyFill="1" applyBorder="1" applyAlignment="1">
      <alignment vertical="top" wrapText="1"/>
    </xf>
    <xf numFmtId="0" fontId="7" fillId="0" borderId="1" xfId="3" applyBorder="1" applyAlignment="1">
      <alignment vertical="top" wrapText="1"/>
    </xf>
    <xf numFmtId="0" fontId="0" fillId="0" borderId="1" xfId="0" applyBorder="1" applyAlignment="1">
      <alignment horizontal="left" vertical="top"/>
    </xf>
    <xf numFmtId="0" fontId="0" fillId="0" borderId="1" xfId="0" applyBorder="1" applyAlignment="1">
      <alignment horizontal="left" vertical="top" wrapText="1"/>
    </xf>
    <xf numFmtId="14" fontId="0" fillId="0" borderId="1" xfId="0" applyNumberFormat="1" applyBorder="1" applyAlignment="1">
      <alignment horizontal="left" vertical="top"/>
    </xf>
    <xf numFmtId="0" fontId="0" fillId="7" borderId="1" xfId="0" applyFill="1" applyBorder="1" applyAlignment="1">
      <alignment horizontal="left" vertical="top"/>
    </xf>
    <xf numFmtId="0" fontId="0" fillId="7" borderId="1" xfId="0" applyFill="1" applyBorder="1" applyAlignment="1">
      <alignment horizontal="left" vertical="top" wrapText="1"/>
    </xf>
    <xf numFmtId="14" fontId="9" fillId="0" borderId="2" xfId="0" applyNumberFormat="1" applyFont="1" applyBorder="1" applyAlignment="1">
      <alignment horizontal="lef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4401921</xdr:colOff>
      <xdr:row>91</xdr:row>
      <xdr:rowOff>20116</xdr:rowOff>
    </xdr:to>
    <xdr:pic>
      <xdr:nvPicPr>
        <xdr:cNvPr id="2" name="Imagen 1" descr="Interfaz de usuario gráfica, Texto, Aplicación, Correo electrónico&#10;&#10;Descripción generada automáticamente">
          <a:extLst>
            <a:ext uri="{FF2B5EF4-FFF2-40B4-BE49-F238E27FC236}">
              <a16:creationId xmlns:a16="http://schemas.microsoft.com/office/drawing/2014/main" id="{BA90E02D-C7C8-8FBC-2941-B67C38736CAD}"/>
            </a:ext>
          </a:extLst>
        </xdr:cNvPr>
        <xdr:cNvPicPr>
          <a:picLocks noChangeAspect="1"/>
        </xdr:cNvPicPr>
      </xdr:nvPicPr>
      <xdr:blipFill>
        <a:blip xmlns:r="http://schemas.openxmlformats.org/officeDocument/2006/relationships" r:embed="rId1"/>
        <a:stretch>
          <a:fillRect/>
        </a:stretch>
      </xdr:blipFill>
      <xdr:spPr>
        <a:xfrm>
          <a:off x="0" y="9772650"/>
          <a:ext cx="9821646" cy="76401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baperezchaparro011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10" zoomScaleNormal="110" workbookViewId="0">
      <selection activeCell="B15" sqref="B15"/>
    </sheetView>
  </sheetViews>
  <sheetFormatPr defaultColWidth="0" defaultRowHeight="15"/>
  <cols>
    <col min="1" max="1" width="53.5703125" style="8" customWidth="1"/>
    <col min="2" max="2" width="55.140625" style="8" customWidth="1"/>
    <col min="3" max="3" width="19.140625" style="8" customWidth="1"/>
    <col min="4" max="16384" width="11.42578125" style="2" hidden="1"/>
  </cols>
  <sheetData>
    <row r="1" spans="1:3" ht="18.75">
      <c r="A1" s="44" t="s">
        <v>0</v>
      </c>
      <c r="B1" s="44"/>
      <c r="C1" s="44"/>
    </row>
    <row r="2" spans="1:3">
      <c r="A2" s="5" t="s">
        <v>1</v>
      </c>
      <c r="B2" s="50" t="s">
        <v>2</v>
      </c>
      <c r="C2" s="51"/>
    </row>
    <row r="3" spans="1:3" ht="15" customHeight="1">
      <c r="A3" s="5" t="s">
        <v>3</v>
      </c>
      <c r="B3" s="52" t="s">
        <v>4</v>
      </c>
      <c r="C3" s="47"/>
    </row>
    <row r="4" spans="1:3" ht="15" customHeight="1">
      <c r="A4" s="5" t="s">
        <v>5</v>
      </c>
      <c r="B4" s="52" t="s">
        <v>6</v>
      </c>
      <c r="C4" s="47"/>
    </row>
    <row r="5" spans="1:3" ht="31.5" customHeight="1">
      <c r="A5" s="5" t="s">
        <v>7</v>
      </c>
      <c r="B5" s="52" t="s">
        <v>8</v>
      </c>
      <c r="C5" s="47"/>
    </row>
    <row r="6" spans="1:3">
      <c r="A6" s="5" t="s">
        <v>9</v>
      </c>
      <c r="B6" s="45" t="s">
        <v>10</v>
      </c>
      <c r="C6" s="45"/>
    </row>
    <row r="7" spans="1:3">
      <c r="A7" s="27" t="s">
        <v>11</v>
      </c>
      <c r="B7" s="46" t="s">
        <v>12</v>
      </c>
      <c r="C7" s="47"/>
    </row>
    <row r="8" spans="1:3" ht="23.1" customHeight="1">
      <c r="A8" s="28" t="s">
        <v>13</v>
      </c>
      <c r="B8" s="45" t="s">
        <v>14</v>
      </c>
      <c r="C8" s="45"/>
    </row>
    <row r="9" spans="1:3">
      <c r="A9" s="28" t="s">
        <v>15</v>
      </c>
      <c r="B9" s="58">
        <v>74083124</v>
      </c>
      <c r="C9" s="45"/>
    </row>
    <row r="10" spans="1:3">
      <c r="A10" s="28" t="s">
        <v>16</v>
      </c>
      <c r="B10" s="11" t="s">
        <v>17</v>
      </c>
      <c r="C10" s="11"/>
    </row>
    <row r="11" spans="1:3" ht="30" customHeight="1">
      <c r="A11" s="29" t="s">
        <v>18</v>
      </c>
      <c r="B11" s="59">
        <v>3123472992</v>
      </c>
      <c r="C11" s="11"/>
    </row>
    <row r="12" spans="1:3" ht="30" customHeight="1">
      <c r="A12" s="5" t="s">
        <v>19</v>
      </c>
      <c r="B12" s="57" t="s">
        <v>20</v>
      </c>
      <c r="C12" s="11"/>
    </row>
    <row r="13" spans="1:3">
      <c r="A13" s="5" t="s">
        <v>21</v>
      </c>
      <c r="B13" s="45" t="s">
        <v>22</v>
      </c>
      <c r="C13" s="45"/>
    </row>
    <row r="14" spans="1:3">
      <c r="A14" s="5" t="s">
        <v>23</v>
      </c>
      <c r="B14" s="60">
        <v>30813</v>
      </c>
      <c r="C14" s="45"/>
    </row>
    <row r="15" spans="1:3">
      <c r="A15" s="5" t="s">
        <v>24</v>
      </c>
      <c r="B15" s="58">
        <v>33</v>
      </c>
      <c r="C15" s="45"/>
    </row>
    <row r="16" spans="1:3">
      <c r="A16" s="5" t="s">
        <v>25</v>
      </c>
      <c r="B16" s="60">
        <v>43171</v>
      </c>
      <c r="C16" s="45"/>
    </row>
    <row r="17" spans="1:3" ht="15" customHeight="1">
      <c r="A17" s="5" t="s">
        <v>26</v>
      </c>
      <c r="B17" s="11"/>
      <c r="C17" s="11"/>
    </row>
    <row r="18" spans="1:3">
      <c r="A18" s="5" t="s">
        <v>27</v>
      </c>
      <c r="B18" s="11" t="s">
        <v>28</v>
      </c>
      <c r="C18" s="11"/>
    </row>
    <row r="19" spans="1:3" ht="18.75" customHeight="1">
      <c r="A19" s="5" t="s">
        <v>29</v>
      </c>
      <c r="B19" s="48" t="s">
        <v>30</v>
      </c>
      <c r="C19" s="49"/>
    </row>
    <row r="20" spans="1:3">
      <c r="A20" s="5" t="s">
        <v>31</v>
      </c>
      <c r="B20" s="45"/>
      <c r="C20" s="45"/>
    </row>
    <row r="21" spans="1:3" ht="17.25" customHeight="1">
      <c r="A21" s="5" t="s">
        <v>32</v>
      </c>
      <c r="B21" s="11"/>
      <c r="C21" s="11"/>
    </row>
    <row r="22" spans="1:3" ht="15" customHeight="1">
      <c r="A22" s="28" t="s">
        <v>33</v>
      </c>
      <c r="B22" s="14" t="s">
        <v>34</v>
      </c>
      <c r="C22" s="14"/>
    </row>
    <row r="23" spans="1:3">
      <c r="A23" s="28" t="s">
        <v>35</v>
      </c>
      <c r="B23" s="56"/>
      <c r="C23" s="14"/>
    </row>
    <row r="24" spans="1:3">
      <c r="A24" s="28" t="s">
        <v>36</v>
      </c>
      <c r="B24" s="56"/>
      <c r="C24" s="14"/>
    </row>
    <row r="25" spans="1:3" ht="15" customHeight="1">
      <c r="A25" s="53" t="s">
        <v>37</v>
      </c>
      <c r="B25" s="14" t="s">
        <v>38</v>
      </c>
      <c r="C25" s="15"/>
    </row>
    <row r="26" spans="1:3">
      <c r="A26" s="53"/>
      <c r="B26" s="15"/>
      <c r="C26" s="15"/>
    </row>
    <row r="27" spans="1:3" ht="100.5" customHeight="1">
      <c r="A27" s="53"/>
      <c r="B27" s="15"/>
      <c r="C27" s="15"/>
    </row>
    <row r="28" spans="1:3">
      <c r="A28" s="28" t="s">
        <v>39</v>
      </c>
      <c r="B28" s="15" t="s">
        <v>40</v>
      </c>
      <c r="C28" s="15"/>
    </row>
    <row r="29" spans="1:3">
      <c r="A29" s="28" t="s">
        <v>41</v>
      </c>
      <c r="B29" s="61">
        <v>4178875</v>
      </c>
      <c r="C29" s="15"/>
    </row>
    <row r="30" spans="1:3">
      <c r="A30" s="28" t="s">
        <v>42</v>
      </c>
      <c r="B30" s="61" t="s">
        <v>43</v>
      </c>
      <c r="C30" s="15"/>
    </row>
    <row r="31" spans="1:3">
      <c r="A31" s="28" t="s">
        <v>44</v>
      </c>
      <c r="B31" s="62" t="s">
        <v>45</v>
      </c>
      <c r="C31" s="15"/>
    </row>
    <row r="32" spans="1:3">
      <c r="A32" s="28" t="s">
        <v>46</v>
      </c>
      <c r="B32" s="63">
        <v>45308</v>
      </c>
      <c r="C32" s="55"/>
    </row>
    <row r="33" spans="1:3">
      <c r="A33" s="5" t="s">
        <v>47</v>
      </c>
      <c r="B33" s="63">
        <v>45308</v>
      </c>
      <c r="C33" s="54"/>
    </row>
    <row r="34" spans="1:3" ht="45">
      <c r="A34" s="5" t="s">
        <v>48</v>
      </c>
      <c r="B34" s="63">
        <v>45324</v>
      </c>
      <c r="C34" s="54"/>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hyperlinks>
    <hyperlink ref="B12" r:id="rId1" xr:uid="{68293E6E-D21E-45BD-8E32-E481BD929D6C}"/>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defaultColWidth="0" defaultRowHeight="15"/>
  <cols>
    <col min="1" max="1" width="49.85546875" customWidth="1"/>
    <col min="2" max="2" width="31.42578125" customWidth="1"/>
    <col min="3" max="3" width="90.140625" customWidth="1"/>
    <col min="4" max="16384" width="11.42578125" hidden="1"/>
  </cols>
  <sheetData>
    <row r="1" spans="1:3" ht="18.75">
      <c r="A1" s="84" t="s">
        <v>49</v>
      </c>
      <c r="B1" s="84"/>
      <c r="C1" s="84"/>
    </row>
    <row r="2" spans="1:3" ht="15.75" customHeight="1">
      <c r="A2" s="20" t="s">
        <v>50</v>
      </c>
      <c r="B2" s="74" t="s">
        <v>51</v>
      </c>
      <c r="C2" s="75"/>
    </row>
    <row r="3" spans="1:3" s="2" customFormat="1">
      <c r="A3" s="5" t="s">
        <v>1</v>
      </c>
      <c r="B3" s="70" t="str">
        <f>'AUTOS  NOTA 322'!B2:C2</f>
        <v>157593105002-2022-00047-00</v>
      </c>
      <c r="C3" s="70"/>
    </row>
    <row r="4" spans="1:3" s="2" customFormat="1">
      <c r="A4" s="5" t="s">
        <v>3</v>
      </c>
      <c r="B4" s="70" t="str">
        <f>'AUTOS  NOTA 322'!B3:C3</f>
        <v>JUZGADO SEGUNDO (2º) LABORAL DEL CIRCUITO DE SOGAMOSO BOYACA</v>
      </c>
      <c r="C4" s="70"/>
    </row>
    <row r="5" spans="1:3" s="2" customFormat="1">
      <c r="A5" s="5" t="s">
        <v>5</v>
      </c>
      <c r="B5" s="70"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70"/>
    </row>
    <row r="6" spans="1:3" s="2" customFormat="1">
      <c r="A6" s="5" t="s">
        <v>7</v>
      </c>
      <c r="B6" s="70" t="str">
        <f>'AUTOS  NOTA 322'!B5:C5</f>
        <v>ALBA PEREZ CHAPARRO (madre del causante) – DAISY TATIANA ROJAS PEREZ (Hermana del Causante) – LAURA MARCELA ROJAS PEREZ (Hermana del causante)</v>
      </c>
      <c r="C6" s="70"/>
    </row>
    <row r="7" spans="1:3" s="2" customFormat="1">
      <c r="A7" s="5" t="s">
        <v>9</v>
      </c>
      <c r="B7" s="70" t="str">
        <f>'AUTOS  NOTA 322'!B6:C6</f>
        <v>LLAMADA EN GARANTIA</v>
      </c>
      <c r="C7" s="70"/>
    </row>
    <row r="8" spans="1:3" s="2" customFormat="1">
      <c r="A8" s="31" t="s">
        <v>52</v>
      </c>
      <c r="B8" s="70" t="str">
        <f>'AUTOS  NOTA 322'!B7:C8</f>
        <v>CARLOS ANDRÉS NARANJO PEREZ</v>
      </c>
      <c r="C8" s="70"/>
    </row>
    <row r="9" spans="1:3">
      <c r="A9" s="20" t="s">
        <v>53</v>
      </c>
      <c r="B9" s="70" t="s">
        <v>45</v>
      </c>
      <c r="C9" s="70"/>
    </row>
    <row r="10" spans="1:3">
      <c r="A10" s="20" t="s">
        <v>54</v>
      </c>
      <c r="B10" s="70" t="s">
        <v>55</v>
      </c>
      <c r="C10" s="70"/>
    </row>
    <row r="11" spans="1:3">
      <c r="A11" s="20" t="s">
        <v>56</v>
      </c>
      <c r="B11" s="66">
        <v>0</v>
      </c>
      <c r="C11" s="67"/>
    </row>
    <row r="12" spans="1:3">
      <c r="A12" s="20" t="s">
        <v>57</v>
      </c>
      <c r="B12" s="66">
        <v>0</v>
      </c>
      <c r="C12" s="67"/>
    </row>
    <row r="13" spans="1:3">
      <c r="A13" s="20" t="s">
        <v>58</v>
      </c>
      <c r="B13" s="85" t="s">
        <v>59</v>
      </c>
      <c r="C13" s="86"/>
    </row>
    <row r="14" spans="1:3">
      <c r="A14" s="20" t="s">
        <v>60</v>
      </c>
      <c r="B14" s="87" t="s">
        <v>61</v>
      </c>
      <c r="C14" s="70"/>
    </row>
    <row r="15" spans="1:3">
      <c r="A15" s="20" t="s">
        <v>62</v>
      </c>
      <c r="B15" s="70" t="s">
        <v>63</v>
      </c>
      <c r="C15" s="70"/>
    </row>
    <row r="16" spans="1:3">
      <c r="A16" s="20" t="s">
        <v>64</v>
      </c>
      <c r="B16" s="70" t="s">
        <v>63</v>
      </c>
      <c r="C16" s="70"/>
    </row>
    <row r="17" spans="1:3">
      <c r="A17" s="71" t="s">
        <v>65</v>
      </c>
      <c r="B17" s="70"/>
      <c r="C17" s="70"/>
    </row>
    <row r="18" spans="1:3">
      <c r="A18" s="72"/>
      <c r="B18" s="10" t="s">
        <v>66</v>
      </c>
      <c r="C18" s="10" t="s">
        <v>67</v>
      </c>
    </row>
    <row r="19" spans="1:3">
      <c r="A19" s="72"/>
      <c r="B19" s="6" t="s">
        <v>68</v>
      </c>
      <c r="C19" s="6"/>
    </row>
    <row r="20" spans="1:3">
      <c r="A20" s="72"/>
      <c r="B20" s="6"/>
      <c r="C20" s="6"/>
    </row>
    <row r="21" spans="1:3">
      <c r="A21" s="73"/>
      <c r="B21" s="6"/>
      <c r="C21" s="6"/>
    </row>
    <row r="22" spans="1:3">
      <c r="A22" s="20" t="s">
        <v>69</v>
      </c>
      <c r="B22" s="70" t="s">
        <v>63</v>
      </c>
      <c r="C22" s="70"/>
    </row>
    <row r="23" spans="1:3">
      <c r="A23" s="20" t="s">
        <v>70</v>
      </c>
      <c r="B23" s="74" t="s">
        <v>63</v>
      </c>
      <c r="C23" s="75"/>
    </row>
    <row r="24" spans="1:3">
      <c r="A24" s="20" t="s">
        <v>71</v>
      </c>
      <c r="B24" s="70" t="s">
        <v>72</v>
      </c>
      <c r="C24" s="70"/>
    </row>
    <row r="25" spans="1:3">
      <c r="A25" s="20" t="s">
        <v>73</v>
      </c>
      <c r="B25" s="70" t="s">
        <v>74</v>
      </c>
      <c r="C25" s="70"/>
    </row>
    <row r="26" spans="1:3">
      <c r="A26" s="20" t="s">
        <v>75</v>
      </c>
      <c r="B26" s="70">
        <v>0</v>
      </c>
      <c r="C26" s="70"/>
    </row>
    <row r="27" spans="1:3">
      <c r="A27" s="19" t="s">
        <v>76</v>
      </c>
      <c r="B27" s="70" t="s">
        <v>74</v>
      </c>
      <c r="C27" s="70"/>
    </row>
    <row r="28" spans="1:3">
      <c r="A28" s="76" t="s">
        <v>77</v>
      </c>
      <c r="B28" s="76"/>
      <c r="C28" s="76"/>
    </row>
    <row r="29" spans="1:3">
      <c r="A29" s="68" t="s">
        <v>78</v>
      </c>
      <c r="B29" s="69"/>
      <c r="C29" s="11" t="s">
        <v>79</v>
      </c>
    </row>
    <row r="30" spans="1:3">
      <c r="A30" s="68" t="s">
        <v>80</v>
      </c>
      <c r="B30" s="69"/>
      <c r="C30" s="11" t="s">
        <v>79</v>
      </c>
    </row>
    <row r="31" spans="1:3">
      <c r="A31" s="68" t="s">
        <v>81</v>
      </c>
      <c r="B31" s="69"/>
      <c r="C31" s="12"/>
    </row>
    <row r="32" spans="1:3">
      <c r="A32" s="68" t="s">
        <v>82</v>
      </c>
      <c r="B32" s="69"/>
      <c r="C32" s="11"/>
    </row>
    <row r="33" spans="1:3">
      <c r="A33" s="68" t="s">
        <v>83</v>
      </c>
      <c r="B33" s="69"/>
      <c r="C33" s="11"/>
    </row>
    <row r="34" spans="1:3">
      <c r="A34" s="68" t="s">
        <v>84</v>
      </c>
      <c r="B34" s="69"/>
      <c r="C34" s="13"/>
    </row>
    <row r="35" spans="1:3">
      <c r="A35" s="64" t="s">
        <v>85</v>
      </c>
      <c r="B35" s="65"/>
      <c r="C35" s="14"/>
    </row>
    <row r="36" spans="1:3">
      <c r="A36" s="64" t="s">
        <v>86</v>
      </c>
      <c r="B36" s="65"/>
      <c r="C36" s="15"/>
    </row>
    <row r="37" spans="1:3">
      <c r="A37" s="77" t="s">
        <v>87</v>
      </c>
      <c r="B37" s="78"/>
      <c r="C37" s="15"/>
    </row>
    <row r="38" spans="1:3">
      <c r="A38" s="79"/>
      <c r="B38" s="80"/>
      <c r="C38" s="15"/>
    </row>
    <row r="39" spans="1:3">
      <c r="A39" s="81"/>
      <c r="B39" s="82"/>
      <c r="C39" s="15"/>
    </row>
    <row r="40" spans="1:3">
      <c r="A40" s="83" t="s">
        <v>88</v>
      </c>
      <c r="B40" s="83"/>
      <c r="C40" s="83"/>
    </row>
    <row r="41" spans="1:3">
      <c r="A41" s="17" t="s">
        <v>89</v>
      </c>
      <c r="B41" s="18"/>
      <c r="C41" s="15"/>
    </row>
    <row r="42" spans="1:3">
      <c r="A42" s="64" t="s">
        <v>90</v>
      </c>
      <c r="B42" s="65"/>
      <c r="C42" s="15"/>
    </row>
    <row r="43" spans="1:3">
      <c r="A43" s="64" t="s">
        <v>91</v>
      </c>
      <c r="B43" s="65"/>
      <c r="C43" s="15"/>
    </row>
    <row r="44" spans="1:3">
      <c r="A44" s="17" t="s">
        <v>92</v>
      </c>
      <c r="B44" s="18"/>
      <c r="C44" s="15"/>
    </row>
    <row r="45" spans="1:3">
      <c r="A45" s="17" t="s">
        <v>93</v>
      </c>
      <c r="B45" s="18"/>
      <c r="C45" s="15"/>
    </row>
    <row r="46" spans="1:3">
      <c r="A46" s="64" t="s">
        <v>94</v>
      </c>
      <c r="B46" s="65"/>
      <c r="C46" s="15"/>
    </row>
    <row r="47" spans="1:3">
      <c r="A47" s="17" t="s">
        <v>95</v>
      </c>
      <c r="B47" s="16"/>
      <c r="C47" s="15"/>
    </row>
    <row r="48" spans="1:3">
      <c r="A48" s="64" t="s">
        <v>96</v>
      </c>
      <c r="B48" s="65"/>
      <c r="C48" s="15"/>
    </row>
    <row r="49" spans="1:3">
      <c r="A49" s="64" t="s">
        <v>97</v>
      </c>
      <c r="B49" s="65"/>
      <c r="C49" s="15"/>
    </row>
    <row r="50" spans="1:3" ht="78.75" customHeight="1">
      <c r="A50" s="64" t="s">
        <v>87</v>
      </c>
      <c r="B50" s="65"/>
      <c r="C50" s="14" t="s">
        <v>98</v>
      </c>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90" zoomScaleNormal="90" workbookViewId="0">
      <selection activeCell="B2" sqref="B2:C2"/>
    </sheetView>
  </sheetViews>
  <sheetFormatPr defaultColWidth="0" defaultRowHeight="1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c r="A1" s="84" t="s">
        <v>99</v>
      </c>
      <c r="B1" s="84"/>
      <c r="C1" s="84"/>
    </row>
    <row r="2" spans="1:9" ht="15" customHeight="1">
      <c r="A2" s="35" t="s">
        <v>50</v>
      </c>
      <c r="B2" s="91" t="str">
        <f>'AUTOS NOTA 321'!B2:C2</f>
        <v>66559462- APJ32194</v>
      </c>
      <c r="C2" s="92"/>
    </row>
    <row r="3" spans="1:9">
      <c r="A3" s="36" t="s">
        <v>1</v>
      </c>
      <c r="B3" s="106" t="str">
        <f>'AUTOS  NOTA 322'!B2:C2</f>
        <v>157593105002-2022-00047-00</v>
      </c>
      <c r="C3" s="106"/>
    </row>
    <row r="4" spans="1:9">
      <c r="A4" s="36" t="s">
        <v>3</v>
      </c>
      <c r="B4" s="106" t="str">
        <f>'AUTOS  NOTA 322'!B3:C3</f>
        <v>JUZGADO SEGUNDO (2º) LABORAL DEL CIRCUITO DE SOGAMOSO BOYACA</v>
      </c>
      <c r="C4" s="106"/>
    </row>
    <row r="5" spans="1:9">
      <c r="A5" s="36" t="s">
        <v>5</v>
      </c>
      <c r="B5" s="106"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106"/>
    </row>
    <row r="6" spans="1:9" ht="15" customHeight="1">
      <c r="A6" s="36" t="s">
        <v>7</v>
      </c>
      <c r="B6" s="106" t="str">
        <f>'AUTOS  NOTA 322'!B5:C5</f>
        <v>ALBA PEREZ CHAPARRO (madre del causante) – DAISY TATIANA ROJAS PEREZ (Hermana del Causante) – LAURA MARCELA ROJAS PEREZ (Hermana del causante)</v>
      </c>
      <c r="C6" s="106"/>
    </row>
    <row r="7" spans="1:9">
      <c r="A7" s="36" t="s">
        <v>9</v>
      </c>
      <c r="B7" s="106" t="str">
        <f>'AUTOS  NOTA 322'!B6:C6</f>
        <v>LLAMADA EN GARANTIA</v>
      </c>
      <c r="C7" s="106"/>
    </row>
    <row r="8" spans="1:9">
      <c r="A8" s="38" t="s">
        <v>52</v>
      </c>
      <c r="B8" s="106" t="str">
        <f>'AUTOS  NOTA 322'!B7:C8</f>
        <v>CARLOS ANDRÉS NARANJO PEREZ</v>
      </c>
      <c r="C8" s="106"/>
    </row>
    <row r="9" spans="1:9" ht="30">
      <c r="A9" s="36" t="s">
        <v>100</v>
      </c>
      <c r="B9" s="104">
        <f>SUM(C11,C12,C14,C15,C17)</f>
        <v>615164400</v>
      </c>
      <c r="C9" s="105"/>
    </row>
    <row r="10" spans="1:9">
      <c r="A10" s="107" t="s">
        <v>101</v>
      </c>
      <c r="B10" s="96" t="s">
        <v>102</v>
      </c>
      <c r="C10" s="97"/>
    </row>
    <row r="11" spans="1:9">
      <c r="A11" s="107"/>
      <c r="B11" s="37" t="s">
        <v>103</v>
      </c>
      <c r="C11" s="32">
        <v>70048800</v>
      </c>
    </row>
    <row r="12" spans="1:9">
      <c r="A12" s="107"/>
      <c r="B12" s="37" t="s">
        <v>104</v>
      </c>
      <c r="C12" s="32">
        <v>0</v>
      </c>
    </row>
    <row r="13" spans="1:9">
      <c r="A13" s="107"/>
      <c r="B13" s="96"/>
      <c r="C13" s="97"/>
    </row>
    <row r="14" spans="1:9">
      <c r="A14" s="107"/>
      <c r="B14" s="37" t="s">
        <v>105</v>
      </c>
      <c r="C14" s="40">
        <v>272557800</v>
      </c>
    </row>
    <row r="15" spans="1:9">
      <c r="A15" s="107"/>
      <c r="B15" s="37" t="s">
        <v>106</v>
      </c>
      <c r="C15" s="40">
        <v>272557800</v>
      </c>
      <c r="E15" t="s">
        <v>107</v>
      </c>
      <c r="F15" s="22">
        <v>0.7</v>
      </c>
    </row>
    <row r="16" spans="1:9">
      <c r="A16" s="107"/>
      <c r="B16" s="96" t="s">
        <v>108</v>
      </c>
      <c r="C16" s="97"/>
      <c r="E16" t="s">
        <v>109</v>
      </c>
      <c r="F16" s="23">
        <v>0.3</v>
      </c>
      <c r="I16" s="25"/>
    </row>
    <row r="17" spans="1:9">
      <c r="A17" s="107"/>
      <c r="B17" s="37"/>
      <c r="C17" s="41"/>
      <c r="F17" s="26"/>
      <c r="I17" s="25"/>
    </row>
    <row r="18" spans="1:9" ht="23.25" customHeight="1">
      <c r="A18" s="39" t="s">
        <v>110</v>
      </c>
      <c r="B18" s="91" t="s">
        <v>111</v>
      </c>
      <c r="C18" s="92"/>
    </row>
    <row r="19" spans="1:9" ht="60">
      <c r="A19" s="36" t="s">
        <v>112</v>
      </c>
      <c r="B19" s="98" t="s">
        <v>113</v>
      </c>
      <c r="C19" s="99"/>
    </row>
    <row r="20" spans="1:9" ht="15" customHeight="1">
      <c r="A20" s="21" t="s">
        <v>114</v>
      </c>
      <c r="B20" s="93">
        <f>((C22+C23+C25+C26+C30+C28+C32+C34+C29+C33)-C37)*C36*C38</f>
        <v>565963400</v>
      </c>
      <c r="C20" s="93"/>
    </row>
    <row r="21" spans="1:9">
      <c r="A21" s="7" t="s">
        <v>115</v>
      </c>
      <c r="B21" s="100" t="s">
        <v>102</v>
      </c>
      <c r="C21" s="101"/>
    </row>
    <row r="22" spans="1:9">
      <c r="A22" s="102"/>
      <c r="B22" s="37" t="s">
        <v>103</v>
      </c>
      <c r="C22" s="32">
        <v>307463400</v>
      </c>
    </row>
    <row r="23" spans="1:9">
      <c r="A23" s="103"/>
      <c r="B23" s="37" t="s">
        <v>104</v>
      </c>
      <c r="C23" s="32">
        <v>0</v>
      </c>
    </row>
    <row r="24" spans="1:9">
      <c r="A24" s="103"/>
      <c r="B24" s="96" t="s">
        <v>116</v>
      </c>
      <c r="C24" s="97"/>
    </row>
    <row r="25" spans="1:9">
      <c r="A25" s="103"/>
      <c r="B25" s="37" t="s">
        <v>105</v>
      </c>
      <c r="C25" s="32">
        <v>195000000</v>
      </c>
    </row>
    <row r="26" spans="1:9" ht="29.1" customHeight="1">
      <c r="A26" s="103"/>
      <c r="B26" s="37" t="s">
        <v>117</v>
      </c>
      <c r="C26" s="32">
        <v>65000000</v>
      </c>
    </row>
    <row r="27" spans="1:9">
      <c r="A27" s="103"/>
      <c r="B27" s="96" t="s">
        <v>118</v>
      </c>
      <c r="C27" s="97"/>
    </row>
    <row r="28" spans="1:9">
      <c r="A28" s="103"/>
      <c r="B28" s="37" t="s">
        <v>119</v>
      </c>
      <c r="C28" s="32">
        <v>0</v>
      </c>
    </row>
    <row r="29" spans="1:9">
      <c r="A29" s="103"/>
      <c r="B29" s="37" t="s">
        <v>103</v>
      </c>
      <c r="C29" s="32">
        <v>0</v>
      </c>
    </row>
    <row r="30" spans="1:9">
      <c r="A30" s="103"/>
      <c r="B30" s="37" t="s">
        <v>104</v>
      </c>
      <c r="C30" s="32">
        <v>0</v>
      </c>
    </row>
    <row r="31" spans="1:9">
      <c r="A31" s="103"/>
      <c r="B31" s="96" t="s">
        <v>120</v>
      </c>
      <c r="C31" s="97"/>
    </row>
    <row r="32" spans="1:9">
      <c r="A32" s="103"/>
      <c r="B32" s="37"/>
      <c r="C32" s="32"/>
    </row>
    <row r="33" spans="1:3">
      <c r="A33" s="103"/>
      <c r="B33" s="37" t="s">
        <v>103</v>
      </c>
      <c r="C33" s="32">
        <v>0</v>
      </c>
    </row>
    <row r="34" spans="1:3">
      <c r="A34" s="103"/>
      <c r="B34" s="37" t="s">
        <v>104</v>
      </c>
      <c r="C34" s="32">
        <v>0</v>
      </c>
    </row>
    <row r="35" spans="1:3">
      <c r="A35" s="103"/>
      <c r="B35" s="96" t="s">
        <v>121</v>
      </c>
      <c r="C35" s="97"/>
    </row>
    <row r="36" spans="1:3">
      <c r="A36" s="103"/>
      <c r="B36" s="37" t="s">
        <v>122</v>
      </c>
      <c r="C36" s="33">
        <v>1</v>
      </c>
    </row>
    <row r="37" spans="1:3">
      <c r="A37" s="103"/>
      <c r="B37" s="37" t="s">
        <v>57</v>
      </c>
      <c r="C37" s="34">
        <v>1500000</v>
      </c>
    </row>
    <row r="38" spans="1:3">
      <c r="A38" s="103"/>
      <c r="B38" s="37" t="s">
        <v>123</v>
      </c>
      <c r="C38" s="33">
        <v>1</v>
      </c>
    </row>
    <row r="39" spans="1:3">
      <c r="A39" s="24" t="s">
        <v>124</v>
      </c>
      <c r="B39" s="93">
        <f>IFERROR(B20*(VLOOKUP(B18,E15:F17,2,0)),16666)</f>
        <v>16666</v>
      </c>
      <c r="C39" s="93"/>
    </row>
    <row r="40" spans="1:3" ht="93" customHeight="1">
      <c r="A40" s="36" t="s">
        <v>125</v>
      </c>
      <c r="B40" s="94" t="s">
        <v>126</v>
      </c>
      <c r="C40" s="95"/>
    </row>
    <row r="41" spans="1:3" ht="211.5" customHeight="1">
      <c r="A41" s="36" t="s">
        <v>127</v>
      </c>
      <c r="B41" s="89" t="s">
        <v>128</v>
      </c>
      <c r="C41" s="90"/>
    </row>
    <row r="42" spans="1:3" ht="26.1" customHeight="1">
      <c r="A42" s="43" t="s">
        <v>129</v>
      </c>
      <c r="B42" s="43"/>
      <c r="C42" s="43"/>
    </row>
    <row r="43" spans="1:3">
      <c r="A43" s="42" t="s">
        <v>130</v>
      </c>
      <c r="B43" s="88"/>
      <c r="C43" s="88"/>
    </row>
    <row r="44" spans="1:3" ht="41.1" customHeight="1">
      <c r="A44" s="42" t="s">
        <v>131</v>
      </c>
      <c r="B44" s="88"/>
      <c r="C44" s="88"/>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defaultColWidth="0" defaultRowHeight="15"/>
  <cols>
    <col min="1" max="1" width="37" customWidth="1"/>
    <col min="2" max="2" width="11.42578125" customWidth="1"/>
    <col min="3" max="3" width="94.42578125" customWidth="1"/>
    <col min="4" max="16384" width="11.42578125" hidden="1"/>
  </cols>
  <sheetData>
    <row r="1" spans="1:3" ht="18.75">
      <c r="A1" s="84" t="s">
        <v>132</v>
      </c>
      <c r="B1" s="84"/>
      <c r="C1" s="84"/>
    </row>
    <row r="2" spans="1:3">
      <c r="A2" s="20" t="s">
        <v>50</v>
      </c>
      <c r="B2" s="74" t="str">
        <f>'AUTOS NOTA 324'!B2:C2</f>
        <v>66559462- APJ32194</v>
      </c>
      <c r="C2" s="75"/>
    </row>
    <row r="3" spans="1:3">
      <c r="A3" s="5" t="s">
        <v>1</v>
      </c>
      <c r="B3" s="70" t="str">
        <f>'AUTOS  NOTA 322'!B2:C2</f>
        <v>157593105002-2022-00047-00</v>
      </c>
      <c r="C3" s="70"/>
    </row>
    <row r="4" spans="1:3">
      <c r="A4" s="5" t="s">
        <v>3</v>
      </c>
      <c r="B4" s="70" t="str">
        <f>'AUTOS  NOTA 322'!B3:C3</f>
        <v>JUZGADO SEGUNDO (2º) LABORAL DEL CIRCUITO DE SOGAMOSO BOYACA</v>
      </c>
      <c r="C4" s="70"/>
    </row>
    <row r="5" spans="1:3">
      <c r="A5" s="5" t="s">
        <v>5</v>
      </c>
      <c r="B5" s="70"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70"/>
    </row>
    <row r="6" spans="1:3" ht="15" customHeight="1">
      <c r="A6" s="5" t="s">
        <v>7</v>
      </c>
      <c r="B6" s="70" t="str">
        <f>'AUTOS  NOTA 322'!B5:C5</f>
        <v>ALBA PEREZ CHAPARRO (madre del causante) – DAISY TATIANA ROJAS PEREZ (Hermana del Causante) – LAURA MARCELA ROJAS PEREZ (Hermana del causante)</v>
      </c>
      <c r="C6" s="70"/>
    </row>
    <row r="7" spans="1:3" ht="15" customHeight="1">
      <c r="A7" s="5" t="s">
        <v>9</v>
      </c>
      <c r="B7" s="70" t="str">
        <f>'AUTOS  NOTA 322'!B6:C6</f>
        <v>LLAMADA EN GARANTIA</v>
      </c>
      <c r="C7" s="70"/>
    </row>
    <row r="8" spans="1:3" ht="15" customHeight="1">
      <c r="A8" s="31" t="s">
        <v>52</v>
      </c>
      <c r="B8" s="70" t="str">
        <f>'AUTOS  NOTA 322'!B7:C8</f>
        <v>CARLOS ANDRÉS NARANJO PEREZ</v>
      </c>
      <c r="C8" s="70"/>
    </row>
    <row r="9" spans="1:3" ht="18.95" customHeight="1">
      <c r="A9" s="5" t="s">
        <v>133</v>
      </c>
      <c r="B9" s="70"/>
      <c r="C9" s="70"/>
    </row>
    <row r="10" spans="1:3">
      <c r="A10" s="7" t="s">
        <v>115</v>
      </c>
      <c r="B10" s="110">
        <f>'AUTOS NOTA 324'!B20:C20</f>
        <v>565963400</v>
      </c>
      <c r="C10" s="110"/>
    </row>
    <row r="11" spans="1:3">
      <c r="A11" s="7" t="s">
        <v>134</v>
      </c>
      <c r="B11" s="111">
        <f>'AUTOS NOTA 324'!B39:C39</f>
        <v>16666</v>
      </c>
      <c r="C11" s="70"/>
    </row>
    <row r="12" spans="1:3" ht="30">
      <c r="A12" s="7" t="s">
        <v>135</v>
      </c>
      <c r="B12" s="108"/>
      <c r="C12" s="109"/>
    </row>
    <row r="13" spans="1:3" ht="45">
      <c r="A13" s="5" t="s">
        <v>136</v>
      </c>
      <c r="B13" s="70"/>
      <c r="C13" s="70"/>
    </row>
    <row r="14" spans="1:3" ht="45">
      <c r="A14" s="5" t="s">
        <v>137</v>
      </c>
      <c r="B14" s="70"/>
      <c r="C14" s="70"/>
    </row>
    <row r="15" spans="1:3">
      <c r="A15" s="5" t="s">
        <v>138</v>
      </c>
      <c r="B15" s="6"/>
      <c r="C15" s="6"/>
    </row>
    <row r="16" spans="1:3">
      <c r="A16" s="7" t="s">
        <v>139</v>
      </c>
      <c r="B16" s="70"/>
      <c r="C16" s="70"/>
    </row>
    <row r="17" spans="1:3">
      <c r="A17" s="6" t="s">
        <v>140</v>
      </c>
      <c r="B17" s="109"/>
      <c r="C17" s="10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5"/>
  <cols>
    <col min="4" max="4" width="20.140625" bestFit="1" customWidth="1"/>
    <col min="5" max="5" width="42.85546875" bestFit="1" customWidth="1"/>
    <col min="12" max="12" width="30.5703125" customWidth="1"/>
    <col min="13" max="13" width="16" customWidth="1"/>
  </cols>
  <sheetData>
    <row r="1" spans="1:15">
      <c r="A1" s="9" t="s">
        <v>58</v>
      </c>
      <c r="B1" t="s">
        <v>63</v>
      </c>
      <c r="C1" s="9" t="s">
        <v>65</v>
      </c>
      <c r="D1" s="9" t="s">
        <v>141</v>
      </c>
      <c r="E1" s="3" t="s">
        <v>71</v>
      </c>
      <c r="F1" s="2" t="s">
        <v>107</v>
      </c>
      <c r="G1" s="4">
        <v>0</v>
      </c>
      <c r="H1" t="s">
        <v>26</v>
      </c>
      <c r="I1" t="s">
        <v>142</v>
      </c>
      <c r="K1" t="s">
        <v>10</v>
      </c>
      <c r="L1" s="30" t="s">
        <v>143</v>
      </c>
      <c r="M1" t="s">
        <v>59</v>
      </c>
      <c r="N1" t="s">
        <v>107</v>
      </c>
      <c r="O1" t="s">
        <v>144</v>
      </c>
    </row>
    <row r="2" spans="1:15">
      <c r="A2" t="s">
        <v>59</v>
      </c>
      <c r="B2" t="s">
        <v>74</v>
      </c>
      <c r="C2" t="s">
        <v>145</v>
      </c>
      <c r="D2" s="2" t="s">
        <v>146</v>
      </c>
      <c r="E2" s="1" t="s">
        <v>72</v>
      </c>
      <c r="F2" s="2" t="s">
        <v>111</v>
      </c>
      <c r="G2" s="4">
        <v>0.7</v>
      </c>
      <c r="H2" t="s">
        <v>147</v>
      </c>
      <c r="I2" t="s">
        <v>148</v>
      </c>
      <c r="K2" t="s">
        <v>149</v>
      </c>
      <c r="L2" s="30" t="s">
        <v>150</v>
      </c>
      <c r="M2" t="s">
        <v>151</v>
      </c>
      <c r="N2" t="s">
        <v>109</v>
      </c>
      <c r="O2" t="s">
        <v>74</v>
      </c>
    </row>
    <row r="3" spans="1:15">
      <c r="A3" t="s">
        <v>151</v>
      </c>
      <c r="C3" t="s">
        <v>152</v>
      </c>
      <c r="D3" s="2" t="s">
        <v>153</v>
      </c>
      <c r="E3" s="1" t="s">
        <v>154</v>
      </c>
      <c r="F3" s="2" t="s">
        <v>109</v>
      </c>
      <c r="G3" s="4">
        <v>0.3</v>
      </c>
      <c r="H3" t="s">
        <v>155</v>
      </c>
      <c r="I3" t="s">
        <v>156</v>
      </c>
      <c r="L3" s="30" t="s">
        <v>157</v>
      </c>
      <c r="M3" t="s">
        <v>158</v>
      </c>
      <c r="N3" t="s">
        <v>111</v>
      </c>
    </row>
    <row r="4" spans="1:15">
      <c r="A4" t="s">
        <v>158</v>
      </c>
      <c r="C4" t="s">
        <v>159</v>
      </c>
      <c r="E4" s="1" t="s">
        <v>160</v>
      </c>
      <c r="H4" t="s">
        <v>161</v>
      </c>
      <c r="I4" t="s">
        <v>162</v>
      </c>
      <c r="L4" t="s">
        <v>163</v>
      </c>
    </row>
    <row r="5" spans="1:15">
      <c r="A5" t="s">
        <v>164</v>
      </c>
      <c r="E5" s="1" t="s">
        <v>165</v>
      </c>
      <c r="H5" t="s">
        <v>166</v>
      </c>
      <c r="I5" t="s">
        <v>167</v>
      </c>
      <c r="L5" s="30" t="s">
        <v>55</v>
      </c>
    </row>
    <row r="6" spans="1:15">
      <c r="E6" s="1" t="s">
        <v>168</v>
      </c>
      <c r="I6" t="s">
        <v>169</v>
      </c>
      <c r="L6" s="30" t="s">
        <v>170</v>
      </c>
    </row>
    <row r="7" spans="1:15">
      <c r="E7" s="1" t="s">
        <v>171</v>
      </c>
      <c r="I7" t="s">
        <v>172</v>
      </c>
      <c r="L7" s="30" t="s">
        <v>12</v>
      </c>
    </row>
    <row r="8" spans="1:15">
      <c r="E8" s="1" t="s">
        <v>173</v>
      </c>
      <c r="L8" s="30" t="s">
        <v>118</v>
      </c>
    </row>
    <row r="9" spans="1:15">
      <c r="L9" s="30" t="s">
        <v>174</v>
      </c>
    </row>
    <row r="10" spans="1:15">
      <c r="L10" s="30" t="s">
        <v>175</v>
      </c>
    </row>
    <row r="11" spans="1:15">
      <c r="L11" s="30" t="s">
        <v>176</v>
      </c>
    </row>
    <row r="12" spans="1:15">
      <c r="L12" s="30" t="s">
        <v>177</v>
      </c>
    </row>
    <row r="13" spans="1:15">
      <c r="L13" s="30" t="s">
        <v>178</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lastModifiedBy>
  <cp:revision/>
  <dcterms:created xsi:type="dcterms:W3CDTF">2020-12-07T14:41:17Z</dcterms:created>
  <dcterms:modified xsi:type="dcterms:W3CDTF">2024-02-07T20:28:22Z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