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onzalo\OneDrive\Escritorio\INFORMES INICIALES\"/>
    </mc:Choice>
  </mc:AlternateContent>
  <bookViews>
    <workbookView xWindow="0" yWindow="0" windowWidth="20490" windowHeight="7755" activeTab="3"/>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4" l="1"/>
  <c r="B8" i="17" l="1"/>
  <c r="B7" i="17"/>
  <c r="B6" i="17"/>
  <c r="B12" i="17" s="1"/>
  <c r="B11" i="17" s="1"/>
  <c r="B15" i="17" s="1"/>
  <c r="B4" i="17"/>
  <c r="B3" i="17"/>
  <c r="B2" i="17"/>
  <c r="B5" i="10"/>
  <c r="B5" i="14" s="1"/>
  <c r="B4" i="10"/>
  <c r="B3" i="10"/>
  <c r="B4" i="14"/>
  <c r="B6" i="14"/>
  <c r="B7" i="14"/>
  <c r="B3" i="14"/>
  <c r="B2" i="14"/>
  <c r="B3" i="12"/>
  <c r="B5" i="17" l="1"/>
  <c r="B5" i="12" s="1"/>
  <c r="B12" i="14"/>
  <c r="B2" i="12"/>
  <c r="B7" i="12"/>
  <c r="B6" i="12"/>
  <c r="B4" i="12"/>
  <c r="B11" i="14" l="1"/>
  <c r="B15" i="14" s="1"/>
  <c r="B7" i="10"/>
  <c r="B6" i="10"/>
</calcChain>
</file>

<file path=xl/sharedStrings.xml><?xml version="1.0" encoding="utf-8"?>
<sst xmlns="http://schemas.openxmlformats.org/spreadsheetml/2006/main" count="225" uniqueCount="154">
  <si>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</si>
  <si>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</si>
  <si>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</si>
  <si>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</si>
  <si>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</si>
  <si>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</si>
  <si>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</si>
  <si>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</si>
  <si>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</si>
  <si>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</si>
  <si>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</si>
  <si>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</si>
  <si>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</si>
  <si>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</si>
  <si>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</si>
  <si>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</si>
  <si>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</si>
  <si>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</si>
  <si>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</si>
  <si>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</si>
  <si>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</si>
  <si>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</si>
  <si>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</si>
  <si>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</si>
  <si>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</si>
  <si>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</si>
  <si>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</si>
  <si>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</si>
  <si>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</si>
  <si>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</si>
  <si>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</si>
  <si>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</si>
  <si>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</si>
  <si>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</si>
  <si>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</si>
  <si>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</si>
  <si>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xml:space="preserve">• La responsabilidad de la aseguradora se encuentra limitada al valor de la suma asegurada.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</si>
  <si>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</si>
  <si>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</si>
  <si>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</si>
  <si>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</si>
  <si>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</si>
  <si>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</si>
  <si>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</si>
  <si>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</si>
  <si>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</si>
  <si>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</si>
  <si>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</si>
  <si>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</si>
  <si>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</si>
  <si>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</si>
  <si>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</si>
  <si>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</si>
  <si>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</si>
  <si>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</si>
  <si>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</si>
  <si>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</si>
  <si>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</si>
  <si>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</si>
  <si>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</si>
  <si>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</si>
  <si>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</si>
  <si>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</si>
  <si>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</si>
  <si>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</si>
  <si>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</si>
  <si>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</si>
  <si>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</si>
  <si>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</si>
  <si>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</si>
  <si>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</si>
  <si>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</si>
  <si>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</si>
  <si>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</si>
  <si>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</si>
  <si>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</si>
  <si>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</si>
  <si>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</si>
  <si>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</si>
  <si>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</si>
  <si>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</si>
  <si>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</si>
  <si>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</si>
  <si>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</si>
  <si>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</si>
  <si>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</si>
  <si>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</si>
  <si>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</si>
  <si>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</si>
  <si>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</si>
  <si>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</si>
  <si>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</si>
  <si>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</si>
  <si>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</si>
  <si>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</si>
  <si>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</si>
  <si>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</si>
  <si>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</si>
  <si>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</si>
  <si>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</si>
  <si>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</si>
  <si>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</si>
  <si>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</si>
  <si>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</si>
  <si>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</si>
  <si>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</si>
  <si>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</si>
  <si>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</si>
  <si>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</si>
  <si>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</si>
  <si>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</si>
  <si>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</si>
  <si>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</si>
  <si>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</si>
  <si>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</si>
  <si>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1900.27.06.23.1603</t>
  </si>
  <si>
    <t>Contraloría General de Santiago de Cali</t>
  </si>
  <si>
    <t>EMCALI EICE ESP</t>
  </si>
  <si>
    <t>Allianz Seguros S.A. y La Previsora S.A. Compañía de Seguros. Es de resaltar que cada compañía fue vinculada con pólizas distintas.</t>
  </si>
  <si>
    <t>24 de noviembre de 2020, 26 de mayo de 2021 y 8 de noviembre de 2021</t>
  </si>
  <si>
    <r>
      <rPr>
        <b/>
        <sz val="11"/>
        <color theme="1"/>
        <rFont val="Calibri"/>
        <family val="2"/>
        <scheme val="minor"/>
      </rPr>
      <t xml:space="preserve">i) </t>
    </r>
    <r>
      <rPr>
        <sz val="11"/>
        <color theme="1"/>
        <rFont val="Calibri"/>
        <family val="2"/>
        <scheme val="minor"/>
      </rPr>
      <t xml:space="preserve">Que la Contraloría General de Santiago de Cali, en cumplimiento de su función constitucional, realizó actuación especial de fiscalización denuncia ciudadana No. 146 de 2023, </t>
    </r>
    <r>
      <rPr>
        <b/>
        <sz val="11"/>
        <color theme="1"/>
        <rFont val="Calibri"/>
        <family val="2"/>
        <scheme val="minor"/>
      </rPr>
      <t xml:space="preserve">ii) </t>
    </r>
    <r>
      <rPr>
        <sz val="11"/>
        <color theme="1"/>
        <rFont val="Calibri"/>
        <family val="2"/>
        <scheme val="minor"/>
      </rPr>
      <t xml:space="preserve">Que se elaboró formato de traslado de hallazgo fiscal No. 05, el cual fue remitido el día 18 de octubre de 2023, </t>
    </r>
    <r>
      <rPr>
        <b/>
        <sz val="11"/>
        <color theme="1"/>
        <rFont val="Calibri"/>
        <family val="2"/>
        <scheme val="minor"/>
      </rPr>
      <t>iii)</t>
    </r>
    <r>
      <rPr>
        <sz val="11"/>
        <color theme="1"/>
        <rFont val="Calibri"/>
        <family val="2"/>
        <scheme val="minor"/>
      </rPr>
      <t xml:space="preserve"> Que en el aludido hallazgo con incidencia fiscal se describe, que el equipo auditor al confrontar las cantidades y valores de elementos inservibles relacionados por el contratista y consignado en el acta de inservible con los reintegros de elementos de consumo registrados en el almacén de EMCALI EICE ESP, se pudo establecer una diferencia significativa en cantidades y valores, tal como se describe en las tablas que se enuncian: (acta de declaratoria de inservibles Contrato 500-C0-1210-2019 de fecha 24 de noviembre de 2020, acta de reintegrar elementos de consumo al almacén Contrato 500-C0-1210-2019 de fecha 24 de noviembre de 2020, acta declaratoria de inservibles Contrato 500-C0-1109-2020 de fecha 10 de noviembre de 2021, Acta de Reintegrar Elementos de Consumo al Almacén Contrato 500-C0-1109-2020 de fecha 10 de noviembre de 2021, acta de declaratoria de inservibles de fecha 26 de mayo de 2021, acta de reintegrar elementos de consumo al almacén de fecha 26 de mayo de 2021, acta de declaratoria de inservibles de fecha 8 de noviembre de 2021, acta de reintegrar elementos de consumo al almacén de fecha 8 de noviembre de 2021, </t>
    </r>
    <r>
      <rPr>
        <b/>
        <sz val="11"/>
        <color theme="1"/>
        <rFont val="Calibri"/>
        <family val="2"/>
        <scheme val="minor"/>
      </rPr>
      <t xml:space="preserve">iv) </t>
    </r>
    <r>
      <rPr>
        <sz val="11"/>
        <color theme="1"/>
        <rFont val="Calibri"/>
        <family val="2"/>
        <scheme val="minor"/>
      </rPr>
      <t xml:space="preserve">Que las diferencias entre las cantidades y los valores de elementos inservibles ascienden a la cifra de $29.216.334 Pesos M/cte, siendo esta cifra la cuantía del daño evidenciado y </t>
    </r>
    <r>
      <rPr>
        <b/>
        <sz val="11"/>
        <color theme="1"/>
        <rFont val="Calibri"/>
        <family val="2"/>
        <scheme val="minor"/>
      </rPr>
      <t xml:space="preserve">v) </t>
    </r>
    <r>
      <rPr>
        <sz val="11"/>
        <color theme="1"/>
        <rFont val="Calibri"/>
        <family val="2"/>
        <scheme val="minor"/>
      </rPr>
      <t xml:space="preserve">Que el presunto detrimento patrimonial se generó como consecuencia de la falta de mecanismo de monitoreo y controles de seguridad en el proceso de entrega, almacenamiento y comercialización del material inservible, de igual forma, a la deficiencia en el diligenciamiento de los documentos que soportan la existencia de los materiales.   </t>
    </r>
  </si>
  <si>
    <t>890.399.003-4</t>
  </si>
  <si>
    <r>
      <rPr>
        <b/>
        <sz val="11"/>
        <color theme="1"/>
        <rFont val="Calibri"/>
        <family val="2"/>
        <scheme val="minor"/>
      </rPr>
      <t xml:space="preserve">I) </t>
    </r>
    <r>
      <rPr>
        <sz val="11"/>
        <color theme="1"/>
        <rFont val="Calibri"/>
        <family val="2"/>
        <scheme val="minor"/>
      </rPr>
      <t>Póliza de Seguro de Manejo No. 22753049 con una vigencia comprendida del 21-09-2020 al 20-09-2021, y una suma asegurada por $800.000.000 Pesos M/cte,</t>
    </r>
    <r>
      <rPr>
        <b/>
        <sz val="11"/>
        <color theme="1"/>
        <rFont val="Calibri"/>
        <family val="2"/>
        <scheme val="minor"/>
      </rPr>
      <t xml:space="preserve"> ii)</t>
    </r>
    <r>
      <rPr>
        <sz val="11"/>
        <color theme="1"/>
        <rFont val="Calibri"/>
        <family val="2"/>
        <scheme val="minor"/>
      </rPr>
      <t xml:space="preserve"> Póliza de Seguro de Manejo No. 22977691 con una vigencia comprendida del 21-09-2021 al 20-09-2022, y una suma asegurada por $800.000.000. </t>
    </r>
  </si>
  <si>
    <t>23 DE ENERO DE 2024</t>
  </si>
  <si>
    <t>Según el Auto de Apertura: Juicios de Responsabilidad Fiscal-Fallos de Responsabilidad Fiscal.</t>
  </si>
  <si>
    <t>RADICADO</t>
  </si>
  <si>
    <t>CONTRALORIA</t>
  </si>
  <si>
    <t>DETRIMENTO PATRIMONIAL</t>
  </si>
  <si>
    <t>TERCEROS CIVILMENTE RESPONSABLES</t>
  </si>
  <si>
    <t>Otras:</t>
  </si>
  <si>
    <r>
      <rPr>
        <b/>
        <sz val="11"/>
        <color theme="1"/>
        <rFont val="Calibri"/>
        <family val="2"/>
        <scheme val="minor"/>
      </rPr>
      <t xml:space="preserve">SINIESTRO </t>
    </r>
    <r>
      <rPr>
        <sz val="11"/>
        <color theme="1"/>
        <rFont val="Calibri"/>
        <family val="2"/>
        <scheme val="minor"/>
      </rPr>
      <t xml:space="preserve">(Pendiente creación instrumental) - </t>
    </r>
    <r>
      <rPr>
        <b/>
        <sz val="11"/>
        <color theme="1"/>
        <rFont val="Calibri"/>
        <family val="2"/>
        <scheme val="minor"/>
      </rPr>
      <t xml:space="preserve">APLICATIVO </t>
    </r>
    <r>
      <rPr>
        <sz val="11"/>
        <color theme="1"/>
        <rFont val="Calibri"/>
        <family val="2"/>
        <scheme val="minor"/>
      </rPr>
      <t>194034</t>
    </r>
  </si>
  <si>
    <t>PÓLIZAS VINCULADAS</t>
  </si>
  <si>
    <r>
      <t xml:space="preserve">• Póliza 22753049 / 0.
</t>
    </r>
    <r>
      <rPr>
        <b/>
        <sz val="11"/>
        <color theme="1"/>
        <rFont val="Calibri"/>
        <family val="2"/>
        <scheme val="minor"/>
      </rPr>
      <t xml:space="preserve">• </t>
    </r>
    <r>
      <rPr>
        <b/>
        <u/>
        <sz val="11"/>
        <color theme="1"/>
        <rFont val="Calibri"/>
        <family val="2"/>
        <scheme val="minor"/>
      </rPr>
      <t>Póliza 22977691 / 0. (Afectada por se la más cercana a la fecha de ocurrencia siniestro (Día en que se profirió auto de apertura PRF, por cuanto la modalidad de los seguros vinculados es "</t>
    </r>
    <r>
      <rPr>
        <b/>
        <i/>
        <u/>
        <sz val="11"/>
        <color theme="1"/>
        <rFont val="Calibri"/>
        <family val="2"/>
        <scheme val="minor"/>
      </rPr>
      <t>Por descubrimiento</t>
    </r>
    <r>
      <rPr>
        <b/>
        <sz val="11"/>
        <color theme="1"/>
        <rFont val="Calibri"/>
        <family val="2"/>
        <scheme val="minor"/>
      </rPr>
      <t>"</t>
    </r>
  </si>
  <si>
    <t>Alcances fiscales</t>
  </si>
  <si>
    <t>• Póliza 22753049 / 0: $640.000.000.
• Póliza 22977691 / 0: $640.000.000.</t>
  </si>
  <si>
    <r>
      <rPr>
        <b/>
        <u/>
        <sz val="11"/>
        <color theme="1"/>
        <rFont val="Calibri"/>
        <family val="2"/>
        <scheme val="minor"/>
      </rPr>
      <t>Aclaración:</t>
    </r>
    <r>
      <rPr>
        <sz val="11"/>
        <color theme="1"/>
        <rFont val="Calibri"/>
        <family val="2"/>
        <scheme val="minor"/>
      </rPr>
      <t xml:space="preserve"> El valor asegurado asumido por Allianz Seguros S.A. en cada una de las pólizas se encuentra disponible, ya que no se han efectuado pagos con cargo a los seguros vinculados. Lo que quiere decir que, el 80% de la suma total asegurada ($800.000.000) equivale a $640.000.000 que es lo que le corresponde a Allianz en cada aseguramiento.</t>
    </r>
  </si>
  <si>
    <t>• Póliza 22753049 / 0: Desde el 21/09/2020 hasta el 20/09/2021.
• Póliza 22977691 / 0: Desde el 21/09/2021 hasta el 20/09/2022.</t>
  </si>
  <si>
    <t>LA PREVISORA SA COMPAÑIA DE SEGUROS</t>
  </si>
  <si>
    <t xml:space="preserve">ALLIANZ SEGUROS S.A. </t>
  </si>
  <si>
    <r>
      <t>X - Modalidad de las pólizas "</t>
    </r>
    <r>
      <rPr>
        <i/>
        <sz val="11"/>
        <color theme="1"/>
        <rFont val="Calibri"/>
        <family val="2"/>
        <scheme val="minor"/>
      </rPr>
      <t>Por descubrimiento</t>
    </r>
    <r>
      <rPr>
        <sz val="11"/>
        <color theme="1"/>
        <rFont val="Calibri"/>
        <family val="2"/>
        <scheme val="minor"/>
      </rPr>
      <t>".</t>
    </r>
  </si>
  <si>
    <t>X - Póliza en coaseguro. Allianz Seguros S.A. solo asumió el 80% del riesgo amparado.</t>
  </si>
  <si>
    <t>• Disminución de la suma asegurada por pago de indemnizaciones con cargo a las pólizas de Manejo No. 22753049 / 0 y 22977691 / 0.</t>
  </si>
  <si>
    <t xml:space="preserve">X - Hasta el momento no se han efectuado pagos con cargo a los seguros vinculados. </t>
  </si>
  <si>
    <t>N/A</t>
  </si>
  <si>
    <t xml:space="preserve">X - Coaseguro cedido: ALLIANZ SEGUROS S.A. (80%), LA PREVISORA SA COMPAÑIA DE SEGUROS (20%). </t>
  </si>
  <si>
    <t>• LaA23:B30 cobertura otorgada por la póliza se circunscribe a los términos de su clausulado.</t>
  </si>
  <si>
    <t>X - 10% sobre el valor de la pérdida - Mínimo 2 SMLMV.</t>
  </si>
  <si>
    <r>
      <t xml:space="preserve">X – </t>
    </r>
    <r>
      <rPr>
        <b/>
        <u/>
        <sz val="11"/>
        <color theme="1"/>
        <rFont val="Calibri"/>
        <family val="2"/>
        <scheme val="minor"/>
      </rPr>
      <t>Falta de cobertura temporal</t>
    </r>
    <r>
      <rPr>
        <b/>
        <sz val="11"/>
        <color theme="1"/>
        <rFont val="Calibri"/>
        <family val="2"/>
        <scheme val="minor"/>
      </rPr>
      <t xml:space="preserve">: </t>
    </r>
    <r>
      <rPr>
        <sz val="11"/>
        <color theme="1"/>
        <rFont val="Calibri"/>
        <family val="2"/>
        <scheme val="minor"/>
      </rPr>
      <t xml:space="preserve">El siniestro ocurrió el 14 de diciembre de 2023, según la modalidad de la póliza (Por descubrimiento). Bajo ese entendido, el descubrimiento de la pérdida investigada no ocurrió dentro de las vigencias vinculadas. Cabe resaltar que para esa fecha (14 diciembre de 2023), la Entidad asegurada no cuenta con seguro suscrito con Allianz Seguros. 
X – Solicitar vinculación de LA PREVISORA S.A. respecto de las pólizas por medio de las cuales se relacionó a Allianz Seguros S.A. en el presente PRF. </t>
    </r>
  </si>
  <si>
    <r>
      <t>X –</t>
    </r>
    <r>
      <rPr>
        <b/>
        <u/>
        <sz val="11"/>
        <color theme="1"/>
        <rFont val="Calibri"/>
        <family val="2"/>
        <scheme val="minor"/>
      </rPr>
      <t xml:space="preserve"> Falta de cobertura temporal:</t>
    </r>
    <r>
      <rPr>
        <sz val="11"/>
        <color theme="1"/>
        <rFont val="Calibri"/>
        <family val="2"/>
        <scheme val="minor"/>
      </rPr>
      <t xml:space="preserve"> El siniestro ocurrió el 14 de diciembre de 2023, según la modalidad de la póliza (Por descubrimiento). Bajo ese entendido, el descubrimiento de la pérdida investigada no ocurrió dentro de las vigencias vinculadas. Cabe resaltar que para esa fecha (14 diciembre de 2023), la Entidad asegurada no cuenta con seguro suscrito con Allianz Seguros. </t>
    </r>
  </si>
  <si>
    <r>
      <rPr>
        <sz val="11"/>
        <color theme="1"/>
        <rFont val="Calibri"/>
        <family val="2"/>
        <scheme val="minor"/>
      </rPr>
      <t xml:space="preserve">La contingencia se clasifica como </t>
    </r>
    <r>
      <rPr>
        <b/>
        <sz val="11"/>
        <color theme="1"/>
        <rFont val="Calibri"/>
        <family val="2"/>
        <scheme val="minor"/>
      </rPr>
      <t>REMOTA</t>
    </r>
    <r>
      <rPr>
        <sz val="11"/>
        <color theme="1"/>
        <rFont val="Calibri"/>
        <family val="2"/>
        <scheme val="minor"/>
      </rPr>
      <t xml:space="preserve">, habida cuenta que, es evidente la falta de cobertura temporal de las Pólizas con las cuales la compañía fue vinculada al proceso (póliza 22753049 y 22977691), ya que la modalidad pactada en la misma es por descubrimiento; ello significa, que el siniestro se entiende ocurrido para el 14 de diciembre de 2023, fecha en la cual, el asegurado (EMCALI EICE ESP) no cuenta con seguro suscrito con Allianz Seguros S.A. Como la contingencia es </t>
    </r>
    <r>
      <rPr>
        <b/>
        <sz val="11"/>
        <color theme="1"/>
        <rFont val="Calibri"/>
        <family val="2"/>
        <scheme val="minor"/>
      </rPr>
      <t>REMOTA</t>
    </r>
    <r>
      <rPr>
        <sz val="11"/>
        <color theme="1"/>
        <rFont val="Calibri"/>
        <family val="2"/>
        <scheme val="minor"/>
      </rPr>
      <t xml:space="preserve"> de cara al contrato de seguro, nos relevamos de efectuar una valoración respecto de las conductas de los presuntos responsables, advirtiendo desde ahora, que no hay pruebas dentro del expediente que permitan desvirtuar el hallazgo con incidencia fiscal que se les endilga, por la falta de monitoreo y control de seguridad en el proceso de entrega, almacenamiento y comercialización del material inservible. Lo anterior, sin perjuicio del carácter contingente del proceso, y del análisis adecuado que realice el operador fiscal en torno al condicionado particular de las pólizas.  </t>
    </r>
  </si>
  <si>
    <t xml:space="preserve">El valor de la contingencia asciende a $21.035.761 Pesos M/cte. Este valor se obtuvo de la siguiente forma: Se tomó el valor del detrimento, luego se aplicó el deducible concertado en las pólizas (10% sobre la pérdida) y por último la participación por coaseguro de la compañía (80%). </t>
  </si>
  <si>
    <t>29 DE ENERO DE 2024</t>
  </si>
  <si>
    <t>17 DE JUNIO DE 2024</t>
  </si>
  <si>
    <t xml:space="preserve">Excepciones que se propondrán en el escrito de defensa: 1. Falta de cobertura temporal de las pólizas 22753049 y 22977691, 2. Inexigibilidad de obligación a cargo de la compañía aseguradora por cuanto no se realizó el riesgo asegurado, 3. De acreditarse una conducta dolosa o gravemente culposa en cabeza del presunto responsable, en todo caso, el dolo comporta un riesgo inasegurable, 4. En cualquier caso, de ninguna forma se podrá exceder el límite del valor asegurado, 5. La obligación de Allianz Seguros S.A. se limita al porcentaje que le corresponde de acuerdo con el coaseguro pactado, 6. Coaseguro e inexistencia de solidaridad, 7. Riesgos expresamente excluidos en las Pólizas 22753049 y 22977691, 8. Deducible concertado en las Pólizas 22753049 y 22977691, 9. En el presente caso no se reúnen los elementos de la responsabilidad fiscal-inexistencia de daño patrimonial al Estado, 10. En el presente caso no se reúnen los elementos de la responsabilidad fiscal por inexistencia de culpa grave y/o dolo en cabeza de los presuntos responsables.  Por último, por ser procedente, se solicitará la vinculación de la Previsora S.A., conforme al coaseguro cedido (20%) en las pólizas que nos ocupan la atención y con las cuales fue vinculada Allianz Seguros S.A.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</si>
</sst>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 #,##0;\-&quot;$&quot;\ #,##0"/>
    <numFmt numFmtId="6" formatCode="&quot;$&quot;\ #,##0;[Red]\-&quot;$&quot;\ #,##0"/>
    <numFmt numFmtId="42" formatCode="_-&quot;$&quot;\ * #,##0_-;\-&quot;$&quot;\ * #,##0_-;_-&quot;$&quot;\ *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
      <b/>
      <i/>
      <u/>
      <sz val="11"/>
      <color theme="1"/>
      <name val="Calibri"/>
      <family val="2"/>
      <scheme val="minor"/>
    </font>
    <font>
      <i/>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6"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0" fillId="0" borderId="2" xfId="0" applyBorder="1" applyAlignment="1">
      <alignment vertical="top"/>
    </xf>
    <xf numFmtId="0" fontId="0" fillId="0" borderId="3" xfId="0" applyBorder="1" applyAlignment="1">
      <alignment vertical="top"/>
    </xf>
    <xf numFmtId="0" fontId="2" fillId="0" borderId="4" xfId="0" applyFont="1" applyBorder="1" applyAlignment="1">
      <alignment horizontal="justify" vertical="top"/>
    </xf>
    <xf numFmtId="0" fontId="4" fillId="6" borderId="1" xfId="0" applyFont="1" applyFill="1" applyBorder="1" applyAlignment="1">
      <alignment horizontal="center" vertical="center"/>
    </xf>
    <xf numFmtId="0" fontId="2" fillId="0" borderId="2" xfId="0" applyFont="1" applyBorder="1" applyAlignment="1">
      <alignment horizontal="justify" vertical="center"/>
    </xf>
    <xf numFmtId="0" fontId="2" fillId="0" borderId="1" xfId="0" applyFont="1" applyBorder="1" applyAlignment="1">
      <alignment horizontal="justify" vertical="center" wrapText="1"/>
    </xf>
    <xf numFmtId="42" fontId="0" fillId="0" borderId="1" xfId="1" applyFont="1" applyBorder="1" applyAlignment="1">
      <alignment vertical="center" wrapText="1"/>
    </xf>
    <xf numFmtId="0" fontId="0" fillId="0" borderId="1" xfId="0" applyBorder="1" applyAlignment="1">
      <alignment horizontal="justify" vertical="center"/>
    </xf>
    <xf numFmtId="9" fontId="0" fillId="0" borderId="1" xfId="0" applyNumberFormat="1" applyBorder="1" applyAlignment="1">
      <alignment horizontal="justify" vertical="center"/>
    </xf>
    <xf numFmtId="0" fontId="0" fillId="0" borderId="1" xfId="0" applyFont="1" applyBorder="1" applyAlignment="1">
      <alignment horizontal="justify" vertical="center"/>
    </xf>
    <xf numFmtId="0" fontId="0" fillId="0" borderId="1" xfId="0" applyBorder="1" applyAlignment="1">
      <alignment vertical="center"/>
    </xf>
    <xf numFmtId="0" fontId="0" fillId="0" borderId="1" xfId="0" applyFont="1" applyBorder="1" applyAlignment="1">
      <alignment vertical="center" wrapText="1"/>
    </xf>
    <xf numFmtId="0" fontId="0" fillId="0" borderId="10" xfId="0" applyBorder="1" applyAlignment="1">
      <alignment vertical="top" wrapText="1"/>
    </xf>
    <xf numFmtId="0" fontId="0" fillId="0" borderId="1" xfId="0" applyBorder="1" applyAlignment="1">
      <alignment vertical="top" wrapText="1"/>
    </xf>
    <xf numFmtId="9" fontId="0" fillId="0" borderId="1" xfId="0" applyNumberFormat="1" applyBorder="1" applyAlignment="1">
      <alignment vertical="center"/>
    </xf>
    <xf numFmtId="0" fontId="0" fillId="0" borderId="2" xfId="0" applyFill="1" applyBorder="1" applyAlignment="1">
      <alignment horizontal="justify" vertical="top" wrapText="1"/>
    </xf>
    <xf numFmtId="0" fontId="0" fillId="0" borderId="3" xfId="0" applyFill="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1" xfId="0" applyBorder="1" applyAlignment="1">
      <alignment horizontal="justify" vertical="center"/>
    </xf>
    <xf numFmtId="0" fontId="0" fillId="0" borderId="1" xfId="0" applyBorder="1" applyAlignment="1">
      <alignment horizontal="left" vertical="center"/>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4" fillId="2" borderId="4" xfId="0" applyFont="1" applyFill="1" applyBorder="1" applyAlignment="1">
      <alignment horizontal="center" vertical="top"/>
    </xf>
    <xf numFmtId="0" fontId="0" fillId="0" borderId="2" xfId="0" applyFont="1" applyBorder="1" applyAlignment="1">
      <alignment horizontal="left" vertical="center"/>
    </xf>
    <xf numFmtId="0" fontId="0" fillId="0" borderId="3" xfId="0" applyFont="1" applyBorder="1" applyAlignment="1">
      <alignment horizontal="left" vertical="center"/>
    </xf>
    <xf numFmtId="0" fontId="4" fillId="6" borderId="4" xfId="0" applyFont="1" applyFill="1" applyBorder="1" applyAlignment="1">
      <alignment horizontal="justify" vertical="top"/>
    </xf>
    <xf numFmtId="0" fontId="3" fillId="2" borderId="4" xfId="0" applyFont="1" applyFill="1" applyBorder="1" applyAlignment="1">
      <alignment horizontal="center" vertical="top"/>
    </xf>
    <xf numFmtId="0" fontId="0" fillId="0" borderId="1" xfId="0" applyBorder="1" applyAlignment="1">
      <alignment horizontal="justify" vertical="center" wrapText="1"/>
    </xf>
    <xf numFmtId="5" fontId="0" fillId="0" borderId="1" xfId="1" applyNumberFormat="1" applyFont="1" applyBorder="1" applyAlignment="1">
      <alignment horizontal="left"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0" fontId="0" fillId="0" borderId="1" xfId="0" applyBorder="1" applyAlignment="1" applyProtection="1">
      <alignment horizontal="center"/>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7" fillId="8" borderId="1" xfId="0" applyNumberFormat="1" applyFont="1" applyFill="1" applyBorder="1" applyAlignment="1">
      <alignment horizontal="center" vertical="top"/>
    </xf>
    <xf numFmtId="0" fontId="7"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7" fillId="0" borderId="2" xfId="1" applyFont="1" applyBorder="1" applyAlignment="1" applyProtection="1">
      <alignment horizontal="center" vertical="top"/>
    </xf>
    <xf numFmtId="42" fontId="7" fillId="0" borderId="3" xfId="1" applyFont="1" applyBorder="1" applyAlignment="1" applyProtection="1">
      <alignment horizontal="center" vertical="top"/>
    </xf>
    <xf numFmtId="9" fontId="7" fillId="0" borderId="1" xfId="2" applyFont="1" applyBorder="1" applyAlignment="1" applyProtection="1">
      <alignment horizontal="center" vertical="top"/>
      <protection locked="0"/>
    </xf>
    <xf numFmtId="42" fontId="7" fillId="0" borderId="1" xfId="1" applyFont="1" applyBorder="1" applyAlignment="1" applyProtection="1">
      <alignment horizontal="center" vertical="top"/>
      <protection locked="0"/>
    </xf>
    <xf numFmtId="1" fontId="7" fillId="0" borderId="1" xfId="1" applyNumberFormat="1" applyFont="1" applyBorder="1" applyAlignment="1" applyProtection="1">
      <alignment horizontal="center" vertical="top"/>
      <protection locked="0"/>
    </xf>
    <xf numFmtId="42" fontId="0" fillId="5" borderId="1" xfId="1" applyFont="1" applyFill="1" applyBorder="1" applyAlignment="1">
      <alignment horizontal="justify" vertical="top"/>
    </xf>
    <xf numFmtId="0" fontId="8" fillId="0" borderId="11" xfId="0" applyFont="1" applyBorder="1" applyAlignment="1">
      <alignment horizontal="center" vertical="center"/>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top"/>
      <protection locked="0"/>
    </xf>
    <xf numFmtId="42" fontId="0" fillId="0" borderId="1" xfId="1" applyFont="1" applyBorder="1" applyAlignment="1" applyProtection="1">
      <alignment horizontal="center" vertical="top"/>
    </xf>
    <xf numFmtId="0" fontId="0" fillId="0" borderId="2" xfId="0" applyBorder="1" applyAlignment="1" applyProtection="1">
      <alignment horizontal="center" vertical="top" wrapText="1"/>
      <protection locked="0"/>
    </xf>
    <xf numFmtId="0" fontId="0" fillId="0" borderId="3" xfId="0" applyBorder="1" applyAlignment="1" applyProtection="1">
      <alignment horizontal="center" vertical="top" wrapText="1"/>
      <protection locked="0"/>
    </xf>
    <xf numFmtId="0" fontId="0" fillId="0" borderId="1" xfId="0" applyBorder="1" applyAlignment="1" applyProtection="1">
      <alignment horizontal="center"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xmlns=""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C19"/>
  <sheetViews>
    <sheetView topLeftCell="A13" zoomScale="110" zoomScaleNormal="110" workbookViewId="0">
      <selection activeCell="A2" sqref="A2"/>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57" t="s">
        <v>0</v>
      </c>
      <c r="B1" s="57"/>
      <c r="C1" s="57"/>
    </row>
    <row r="2" spans="1:3" x14ac:dyDescent="0.25">
      <c r="A2" s="5" t="s">
        <v>1</v>
      </c>
      <c r="B2" s="49" t="s">
        <v>115</v>
      </c>
      <c r="C2" s="49"/>
    </row>
    <row r="3" spans="1:3" ht="19.5" customHeight="1" x14ac:dyDescent="0.25">
      <c r="A3" s="5" t="s">
        <v>2</v>
      </c>
      <c r="B3" s="28" t="s">
        <v>116</v>
      </c>
      <c r="C3" s="29"/>
    </row>
    <row r="4" spans="1:3" x14ac:dyDescent="0.25">
      <c r="A4" s="5" t="s">
        <v>3</v>
      </c>
      <c r="B4" s="55" t="s">
        <v>18</v>
      </c>
      <c r="C4" s="56"/>
    </row>
    <row r="5" spans="1:3" x14ac:dyDescent="0.25">
      <c r="A5" s="5" t="s">
        <v>4</v>
      </c>
      <c r="B5" s="49" t="s">
        <v>19</v>
      </c>
      <c r="C5" s="49"/>
    </row>
    <row r="6" spans="1:3" x14ac:dyDescent="0.25">
      <c r="A6" s="5" t="s">
        <v>5</v>
      </c>
      <c r="B6" s="58" t="s">
        <v>117</v>
      </c>
      <c r="C6" s="59"/>
    </row>
    <row r="7" spans="1:3" x14ac:dyDescent="0.25">
      <c r="A7" s="5" t="s">
        <v>6</v>
      </c>
      <c r="B7" s="60">
        <v>29216334</v>
      </c>
      <c r="C7" s="49"/>
    </row>
    <row r="8" spans="1:3" ht="46.5" customHeight="1" x14ac:dyDescent="0.25">
      <c r="A8" s="27" t="s">
        <v>7</v>
      </c>
      <c r="B8" s="49" t="s">
        <v>118</v>
      </c>
      <c r="C8" s="49"/>
    </row>
    <row r="9" spans="1:3" x14ac:dyDescent="0.25">
      <c r="A9" s="5" t="s">
        <v>8</v>
      </c>
      <c r="B9" s="43" t="s">
        <v>119</v>
      </c>
      <c r="C9" s="44"/>
    </row>
    <row r="10" spans="1:3" x14ac:dyDescent="0.25">
      <c r="A10" s="50" t="s">
        <v>9</v>
      </c>
      <c r="B10" s="51" t="s">
        <v>120</v>
      </c>
      <c r="C10" s="49"/>
    </row>
    <row r="11" spans="1:3" ht="30" customHeight="1" x14ac:dyDescent="0.25">
      <c r="A11" s="50"/>
      <c r="B11" s="49"/>
      <c r="C11" s="49"/>
    </row>
    <row r="12" spans="1:3" ht="252.95" customHeight="1" x14ac:dyDescent="0.25">
      <c r="A12" s="50"/>
      <c r="B12" s="49"/>
      <c r="C12" s="49"/>
    </row>
    <row r="13" spans="1:3" x14ac:dyDescent="0.25">
      <c r="A13" s="5" t="s">
        <v>10</v>
      </c>
      <c r="B13" s="49" t="s">
        <v>117</v>
      </c>
      <c r="C13" s="49"/>
    </row>
    <row r="14" spans="1:3" ht="17.25" customHeight="1" x14ac:dyDescent="0.25">
      <c r="A14" s="5" t="s">
        <v>11</v>
      </c>
      <c r="B14" s="52" t="s">
        <v>121</v>
      </c>
      <c r="C14" s="52"/>
    </row>
    <row r="15" spans="1:3" ht="59.25" customHeight="1" x14ac:dyDescent="0.25">
      <c r="A15" s="5" t="s">
        <v>12</v>
      </c>
      <c r="B15" s="52" t="s">
        <v>122</v>
      </c>
      <c r="C15" s="52"/>
    </row>
    <row r="16" spans="1:3" ht="33" customHeight="1" x14ac:dyDescent="0.25">
      <c r="A16" s="5" t="s">
        <v>13</v>
      </c>
      <c r="B16" s="45" t="s">
        <v>124</v>
      </c>
      <c r="C16" s="46"/>
    </row>
    <row r="17" spans="1:3" ht="18.75" customHeight="1" x14ac:dyDescent="0.25">
      <c r="A17" s="5" t="s">
        <v>14</v>
      </c>
      <c r="B17" s="53" t="s">
        <v>123</v>
      </c>
      <c r="C17" s="54"/>
    </row>
    <row r="18" spans="1:3" x14ac:dyDescent="0.25">
      <c r="A18" s="5" t="s">
        <v>15</v>
      </c>
      <c r="B18" s="47" t="s">
        <v>151</v>
      </c>
      <c r="C18" s="48"/>
    </row>
    <row r="19" spans="1:3" x14ac:dyDescent="0.25">
      <c r="A19" s="5" t="s">
        <v>16</v>
      </c>
      <c r="B19" s="49" t="s">
        <v>152</v>
      </c>
      <c r="C19" s="49"/>
    </row>
  </sheetData>
  <mergeCells count="17">
    <mergeCell ref="B8:C8"/>
    <mergeCell ref="B4:C4"/>
    <mergeCell ref="A1:C1"/>
    <mergeCell ref="B2:C2"/>
    <mergeCell ref="B5:C5"/>
    <mergeCell ref="B6:C6"/>
    <mergeCell ref="B7:C7"/>
    <mergeCell ref="B9:C9"/>
    <mergeCell ref="B16:C16"/>
    <mergeCell ref="B18:C18"/>
    <mergeCell ref="B19:C19"/>
    <mergeCell ref="A10:A12"/>
    <mergeCell ref="B10:C12"/>
    <mergeCell ref="B13:C13"/>
    <mergeCell ref="B14:C14"/>
    <mergeCell ref="B15:C15"/>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NOTAS!$A$4:$A$5</xm:f>
          </x14:formula1>
          <xm:sqref>B5:C5</xm:sqref>
        </x14:dataValidation>
        <x14:dataValidation type="list" allowBlank="1" showInputMessage="1" showErrorMessage="1">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D47"/>
  <sheetViews>
    <sheetView topLeftCell="A19" zoomScale="90" zoomScaleNormal="90" workbookViewId="0">
      <selection activeCell="C30" sqref="C30"/>
    </sheetView>
  </sheetViews>
  <sheetFormatPr baseColWidth="10" defaultColWidth="0" defaultRowHeight="15" x14ac:dyDescent="0.25"/>
  <cols>
    <col min="1" max="1" width="44.42578125" style="17" customWidth="1"/>
    <col min="2" max="2" width="36.28515625" customWidth="1"/>
    <col min="3" max="3" width="64.42578125" customWidth="1"/>
    <col min="4" max="16384" width="11.42578125" hidden="1"/>
  </cols>
  <sheetData>
    <row r="1" spans="1:4" ht="18.75" x14ac:dyDescent="0.25">
      <c r="A1" s="71" t="s">
        <v>21</v>
      </c>
      <c r="B1" s="71"/>
      <c r="C1" s="71"/>
    </row>
    <row r="2" spans="1:4" x14ac:dyDescent="0.25">
      <c r="A2" s="33" t="s">
        <v>22</v>
      </c>
      <c r="B2" s="47" t="s">
        <v>130</v>
      </c>
      <c r="C2" s="48"/>
    </row>
    <row r="3" spans="1:4" s="17" customFormat="1" x14ac:dyDescent="0.25">
      <c r="A3" s="33" t="s">
        <v>125</v>
      </c>
      <c r="B3" s="49" t="str">
        <f>'GENERALES NOTA 322'!B2:C2</f>
        <v>1900.27.06.23.1603</v>
      </c>
      <c r="C3" s="49"/>
    </row>
    <row r="4" spans="1:4" s="2" customFormat="1" ht="14.45" customHeight="1" x14ac:dyDescent="0.25">
      <c r="A4" s="33" t="s">
        <v>126</v>
      </c>
      <c r="B4" s="49" t="str">
        <f>'GENERALES NOTA 322'!B3:C3</f>
        <v>Contraloría General de Santiago de Cali</v>
      </c>
      <c r="C4" s="49"/>
    </row>
    <row r="5" spans="1:4" s="2" customFormat="1" x14ac:dyDescent="0.25">
      <c r="A5" s="33" t="s">
        <v>78</v>
      </c>
      <c r="B5" s="49" t="str">
        <f>'GENERALES NOTA 322'!B6:C6</f>
        <v>EMCALI EICE ESP</v>
      </c>
      <c r="C5" s="49"/>
    </row>
    <row r="6" spans="1:4" s="2" customFormat="1" x14ac:dyDescent="0.25">
      <c r="A6" s="33" t="s">
        <v>127</v>
      </c>
      <c r="B6" s="73">
        <f>'GENERALES NOTA 322'!B7:C7</f>
        <v>29216334</v>
      </c>
      <c r="C6" s="73"/>
    </row>
    <row r="7" spans="1:4" s="2" customFormat="1" ht="29.1" customHeight="1" x14ac:dyDescent="0.25">
      <c r="A7" s="33" t="s">
        <v>128</v>
      </c>
      <c r="B7" s="49" t="str">
        <f>'GENERALES NOTA 322'!B8:C8</f>
        <v>Allianz Seguros S.A. y La Previsora S.A. Compañía de Seguros. Es de resaltar que cada compañía fue vinculada con pólizas distintas.</v>
      </c>
      <c r="C7" s="49"/>
    </row>
    <row r="8" spans="1:4" ht="59.1" customHeight="1" x14ac:dyDescent="0.25">
      <c r="A8" s="32" t="s">
        <v>131</v>
      </c>
      <c r="B8" s="72" t="s">
        <v>132</v>
      </c>
      <c r="C8" s="61"/>
    </row>
    <row r="9" spans="1:4" x14ac:dyDescent="0.25">
      <c r="A9" s="32" t="s">
        <v>23</v>
      </c>
      <c r="B9" s="49" t="s">
        <v>133</v>
      </c>
      <c r="C9" s="49"/>
    </row>
    <row r="10" spans="1:4" ht="78" customHeight="1" x14ac:dyDescent="0.25">
      <c r="A10" s="32" t="s">
        <v>24</v>
      </c>
      <c r="B10" s="34" t="s">
        <v>134</v>
      </c>
      <c r="C10" s="61" t="s">
        <v>135</v>
      </c>
      <c r="D10" s="61"/>
    </row>
    <row r="11" spans="1:4" x14ac:dyDescent="0.25">
      <c r="A11" s="32" t="s">
        <v>25</v>
      </c>
      <c r="B11" s="55" t="s">
        <v>104</v>
      </c>
      <c r="C11" s="56"/>
    </row>
    <row r="12" spans="1:4" ht="31.5" customHeight="1" x14ac:dyDescent="0.25">
      <c r="A12" s="32" t="s">
        <v>26</v>
      </c>
      <c r="B12" s="72" t="s">
        <v>136</v>
      </c>
      <c r="C12" s="61"/>
    </row>
    <row r="13" spans="1:4" x14ac:dyDescent="0.25">
      <c r="A13" s="32" t="s">
        <v>27</v>
      </c>
      <c r="B13" s="49" t="s">
        <v>87</v>
      </c>
      <c r="C13" s="49"/>
    </row>
    <row r="14" spans="1:4" x14ac:dyDescent="0.25">
      <c r="A14" s="32" t="s">
        <v>28</v>
      </c>
      <c r="B14" s="49" t="s">
        <v>82</v>
      </c>
      <c r="C14" s="49"/>
    </row>
    <row r="15" spans="1:4" x14ac:dyDescent="0.25">
      <c r="A15" s="74" t="s">
        <v>29</v>
      </c>
      <c r="B15" s="49" t="s">
        <v>88</v>
      </c>
      <c r="C15" s="49"/>
    </row>
    <row r="16" spans="1:4" x14ac:dyDescent="0.25">
      <c r="A16" s="75"/>
      <c r="B16" s="31" t="s">
        <v>30</v>
      </c>
      <c r="C16" s="31" t="s">
        <v>31</v>
      </c>
    </row>
    <row r="17" spans="1:3" x14ac:dyDescent="0.25">
      <c r="A17" s="75"/>
      <c r="B17" s="35" t="s">
        <v>138</v>
      </c>
      <c r="C17" s="36">
        <v>0.8</v>
      </c>
    </row>
    <row r="18" spans="1:3" ht="30" x14ac:dyDescent="0.25">
      <c r="A18" s="75"/>
      <c r="B18" s="37" t="s">
        <v>137</v>
      </c>
      <c r="C18" s="36">
        <v>0.2</v>
      </c>
    </row>
    <row r="19" spans="1:3" x14ac:dyDescent="0.25">
      <c r="A19" s="18" t="s">
        <v>32</v>
      </c>
      <c r="B19" s="49" t="s">
        <v>87</v>
      </c>
      <c r="C19" s="49"/>
    </row>
    <row r="20" spans="1:3" x14ac:dyDescent="0.25">
      <c r="A20" s="18" t="s">
        <v>33</v>
      </c>
      <c r="B20" s="55"/>
      <c r="C20" s="56"/>
    </row>
    <row r="21" spans="1:3" x14ac:dyDescent="0.25">
      <c r="A21" s="30" t="s">
        <v>34</v>
      </c>
      <c r="B21" s="49" t="s">
        <v>87</v>
      </c>
      <c r="C21" s="49"/>
    </row>
    <row r="22" spans="1:3" x14ac:dyDescent="0.25">
      <c r="A22" s="70" t="s">
        <v>35</v>
      </c>
      <c r="B22" s="70"/>
      <c r="C22" s="70"/>
    </row>
    <row r="23" spans="1:3" ht="20.45" customHeight="1" x14ac:dyDescent="0.25">
      <c r="A23" s="68" t="s">
        <v>145</v>
      </c>
      <c r="B23" s="69"/>
      <c r="C23" s="38" t="s">
        <v>139</v>
      </c>
    </row>
    <row r="24" spans="1:3" ht="34.5" customHeight="1" x14ac:dyDescent="0.25">
      <c r="A24" s="65" t="s">
        <v>36</v>
      </c>
      <c r="B24" s="66"/>
      <c r="C24" s="39" t="s">
        <v>140</v>
      </c>
    </row>
    <row r="25" spans="1:3" ht="33.6" customHeight="1" x14ac:dyDescent="0.25">
      <c r="A25" s="63" t="s">
        <v>141</v>
      </c>
      <c r="B25" s="64"/>
      <c r="C25" s="39" t="s">
        <v>142</v>
      </c>
    </row>
    <row r="26" spans="1:3" x14ac:dyDescent="0.25">
      <c r="A26" s="68" t="s">
        <v>37</v>
      </c>
      <c r="B26" s="69"/>
      <c r="C26" s="16" t="s">
        <v>143</v>
      </c>
    </row>
    <row r="27" spans="1:3" ht="30" x14ac:dyDescent="0.25">
      <c r="A27" s="63" t="s">
        <v>38</v>
      </c>
      <c r="B27" s="64"/>
      <c r="C27" s="41" t="s">
        <v>144</v>
      </c>
    </row>
    <row r="28" spans="1:3" ht="27.95" customHeight="1" x14ac:dyDescent="0.25">
      <c r="A28" s="63" t="s">
        <v>39</v>
      </c>
      <c r="B28" s="64"/>
      <c r="C28" s="42" t="s">
        <v>146</v>
      </c>
    </row>
    <row r="29" spans="1:3" ht="14.45" customHeight="1" x14ac:dyDescent="0.25">
      <c r="A29" s="63" t="s">
        <v>40</v>
      </c>
      <c r="B29" s="64"/>
      <c r="C29" s="16" t="s">
        <v>143</v>
      </c>
    </row>
    <row r="30" spans="1:3" ht="150" x14ac:dyDescent="0.25">
      <c r="A30" s="63" t="s">
        <v>129</v>
      </c>
      <c r="B30" s="64"/>
      <c r="C30" s="40" t="s">
        <v>147</v>
      </c>
    </row>
    <row r="31" spans="1:3" x14ac:dyDescent="0.25">
      <c r="A31" s="67" t="s">
        <v>41</v>
      </c>
      <c r="B31" s="67"/>
      <c r="C31" s="67"/>
    </row>
    <row r="32" spans="1:3" x14ac:dyDescent="0.25">
      <c r="A32" s="62" t="s">
        <v>42</v>
      </c>
      <c r="B32" s="62"/>
      <c r="C32" s="8" t="s">
        <v>143</v>
      </c>
    </row>
    <row r="33" spans="1:3" x14ac:dyDescent="0.25">
      <c r="A33" s="62" t="s">
        <v>43</v>
      </c>
      <c r="B33" s="62"/>
      <c r="C33" s="8" t="s">
        <v>143</v>
      </c>
    </row>
    <row r="34" spans="1:3" x14ac:dyDescent="0.25">
      <c r="A34" s="62" t="s">
        <v>44</v>
      </c>
      <c r="B34" s="62"/>
      <c r="C34" s="8" t="s">
        <v>143</v>
      </c>
    </row>
    <row r="35" spans="1:3" x14ac:dyDescent="0.25">
      <c r="A35" s="62" t="s">
        <v>45</v>
      </c>
      <c r="B35" s="62"/>
      <c r="C35" s="8" t="s">
        <v>143</v>
      </c>
    </row>
    <row r="36" spans="1:3" x14ac:dyDescent="0.25">
      <c r="A36" s="62" t="s">
        <v>46</v>
      </c>
      <c r="B36" s="62"/>
      <c r="C36" s="8" t="s">
        <v>143</v>
      </c>
    </row>
    <row r="37" spans="1:3" x14ac:dyDescent="0.25">
      <c r="A37" s="62" t="s">
        <v>47</v>
      </c>
      <c r="B37" s="62"/>
      <c r="C37" s="8" t="s">
        <v>143</v>
      </c>
    </row>
    <row r="38" spans="1:3" x14ac:dyDescent="0.25">
      <c r="A38" s="62" t="s">
        <v>48</v>
      </c>
      <c r="B38" s="62"/>
      <c r="C38" s="8" t="s">
        <v>143</v>
      </c>
    </row>
    <row r="39" spans="1:3" x14ac:dyDescent="0.25">
      <c r="A39" s="62" t="s">
        <v>49</v>
      </c>
      <c r="B39" s="62"/>
      <c r="C39" s="8" t="s">
        <v>143</v>
      </c>
    </row>
    <row r="40" spans="1:3" x14ac:dyDescent="0.25">
      <c r="A40" s="62" t="s">
        <v>50</v>
      </c>
      <c r="B40" s="62"/>
      <c r="C40" s="8" t="s">
        <v>143</v>
      </c>
    </row>
    <row r="41" spans="1:3" x14ac:dyDescent="0.25">
      <c r="A41" s="62" t="s">
        <v>51</v>
      </c>
      <c r="B41" s="62"/>
      <c r="C41" s="8" t="s">
        <v>143</v>
      </c>
    </row>
    <row r="42" spans="1:3" x14ac:dyDescent="0.25">
      <c r="A42" s="62" t="s">
        <v>52</v>
      </c>
      <c r="B42" s="62"/>
      <c r="C42" s="8" t="s">
        <v>143</v>
      </c>
    </row>
    <row r="43" spans="1:3" ht="90" x14ac:dyDescent="0.25">
      <c r="A43" s="62" t="s">
        <v>53</v>
      </c>
      <c r="B43" s="62"/>
      <c r="C43" s="8" t="s">
        <v>148</v>
      </c>
    </row>
    <row r="44" spans="1:3" x14ac:dyDescent="0.25">
      <c r="A44" s="62" t="s">
        <v>54</v>
      </c>
      <c r="B44" s="62"/>
      <c r="C44" s="8" t="s">
        <v>143</v>
      </c>
    </row>
    <row r="45" spans="1:3" x14ac:dyDescent="0.25">
      <c r="A45" s="62" t="s">
        <v>55</v>
      </c>
      <c r="B45" s="62"/>
      <c r="C45" s="8" t="s">
        <v>143</v>
      </c>
    </row>
    <row r="46" spans="1:3" ht="90" x14ac:dyDescent="0.25">
      <c r="A46" s="62" t="s">
        <v>56</v>
      </c>
      <c r="B46" s="62"/>
      <c r="C46" s="8" t="s">
        <v>148</v>
      </c>
    </row>
    <row r="47" spans="1:3" x14ac:dyDescent="0.25">
      <c r="A47" s="62" t="s">
        <v>57</v>
      </c>
      <c r="B47" s="62"/>
      <c r="C47" s="8" t="s">
        <v>143</v>
      </c>
    </row>
  </sheetData>
  <mergeCells count="45">
    <mergeCell ref="B14:C14"/>
    <mergeCell ref="A15:A18"/>
    <mergeCell ref="B15:C15"/>
    <mergeCell ref="B13:C13"/>
    <mergeCell ref="A1:C1"/>
    <mergeCell ref="B8:C8"/>
    <mergeCell ref="B9:C9"/>
    <mergeCell ref="B11:C11"/>
    <mergeCell ref="B12:C12"/>
    <mergeCell ref="B2:C2"/>
    <mergeCell ref="B4:C4"/>
    <mergeCell ref="B5:C5"/>
    <mergeCell ref="B6:C6"/>
    <mergeCell ref="B7:C7"/>
    <mergeCell ref="B19:C19"/>
    <mergeCell ref="B20:C20"/>
    <mergeCell ref="B21:C21"/>
    <mergeCell ref="A22:C22"/>
    <mergeCell ref="A23:B23"/>
    <mergeCell ref="A24:B24"/>
    <mergeCell ref="A42:B42"/>
    <mergeCell ref="A36:B36"/>
    <mergeCell ref="A31:C31"/>
    <mergeCell ref="A32:B32"/>
    <mergeCell ref="A33:B33"/>
    <mergeCell ref="A34:B34"/>
    <mergeCell ref="A35:B35"/>
    <mergeCell ref="A26:B26"/>
    <mergeCell ref="A25:B25"/>
    <mergeCell ref="C10:D10"/>
    <mergeCell ref="B3:C3"/>
    <mergeCell ref="A45:B45"/>
    <mergeCell ref="A46:B46"/>
    <mergeCell ref="A47:B47"/>
    <mergeCell ref="A43:B43"/>
    <mergeCell ref="A27:B27"/>
    <mergeCell ref="A28:B28"/>
    <mergeCell ref="A29:B29"/>
    <mergeCell ref="A30:B30"/>
    <mergeCell ref="A44:B44"/>
    <mergeCell ref="A37:B37"/>
    <mergeCell ref="A38:B38"/>
    <mergeCell ref="A39:B39"/>
    <mergeCell ref="A40:B40"/>
    <mergeCell ref="A41:B4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Hoja2!$D$2:$D$3</xm:f>
          </x14:formula1>
          <xm:sqref>B20:C20</xm:sqref>
        </x14:dataValidation>
        <x14:dataValidation type="list" allowBlank="1" showInputMessage="1" showErrorMessage="1">
          <x14:formula1>
            <xm:f>Hoja2!$C$2:$C$4</xm:f>
          </x14:formula1>
          <xm:sqref>B15:C15</xm:sqref>
        </x14:dataValidation>
        <x14:dataValidation type="list" allowBlank="1" showInputMessage="1" showErrorMessage="1">
          <x14:formula1>
            <xm:f>Hoja2!$A$2:$A$5</xm:f>
          </x14:formula1>
          <xm:sqref>B11:C11</xm:sqref>
        </x14:dataValidation>
        <x14:dataValidation type="list" allowBlank="1" showInputMessage="1" showErrorMessage="1">
          <x14:formula1>
            <xm:f>Hoja2!$B$1:$B$2</xm:f>
          </x14:formula1>
          <xm:sqref>B21:C21 B13:C14 B19:C19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tabSelected="1" topLeftCell="A16" zoomScale="80" zoomScaleNormal="80" workbookViewId="0">
      <selection activeCell="B17" sqref="B17:C17"/>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7" t="s">
        <v>58</v>
      </c>
      <c r="B1" s="77"/>
      <c r="C1" s="77"/>
    </row>
    <row r="2" spans="1:6" x14ac:dyDescent="0.25">
      <c r="A2" s="19" t="s">
        <v>22</v>
      </c>
      <c r="B2" s="99" t="str">
        <f>'GENERALES NOTA 321'!B2:C2</f>
        <v>SINIESTRO (Pendiente creación instrumental) - APLICATIVO 194034</v>
      </c>
      <c r="C2" s="100"/>
    </row>
    <row r="3" spans="1:6" x14ac:dyDescent="0.25">
      <c r="A3" s="20" t="s">
        <v>1</v>
      </c>
      <c r="B3" s="80" t="str">
        <f>'GENERALES NOTA 322'!B2:C2</f>
        <v>1900.27.06.23.1603</v>
      </c>
      <c r="C3" s="81"/>
    </row>
    <row r="4" spans="1:6" s="2" customFormat="1" x14ac:dyDescent="0.25">
      <c r="A4" s="21" t="s">
        <v>2</v>
      </c>
      <c r="B4" s="101" t="str">
        <f>'GENERALES NOTA 322'!B3:C3</f>
        <v>Contraloría General de Santiago de Cali</v>
      </c>
      <c r="C4" s="101"/>
    </row>
    <row r="5" spans="1:6" s="2" customFormat="1" x14ac:dyDescent="0.25">
      <c r="A5" s="21" t="s">
        <v>5</v>
      </c>
      <c r="B5" s="80" t="str">
        <f>'GENERALES NOTA 321'!B5:C5</f>
        <v>EMCALI EICE ESP</v>
      </c>
      <c r="C5" s="81"/>
    </row>
    <row r="6" spans="1:6" s="2" customFormat="1" x14ac:dyDescent="0.25">
      <c r="A6" s="5" t="s">
        <v>112</v>
      </c>
      <c r="B6" s="83" t="str">
        <f>'GENERALES NOTA 321'!B10:C10</f>
        <v>• Póliza 22753049 / 0: $640.000.000.
• Póliza 22977691 / 0: $640.000.000.</v>
      </c>
      <c r="C6" s="84"/>
    </row>
    <row r="7" spans="1:6" s="2" customFormat="1" x14ac:dyDescent="0.25">
      <c r="A7" s="5" t="s">
        <v>6</v>
      </c>
      <c r="B7" s="102">
        <f>'GENERALES NOTA 322'!B7:C7</f>
        <v>29216334</v>
      </c>
      <c r="C7" s="102"/>
    </row>
    <row r="8" spans="1:6" s="2" customFormat="1" x14ac:dyDescent="0.25">
      <c r="A8" s="21" t="s">
        <v>7</v>
      </c>
      <c r="B8" s="82" t="str">
        <f>'GENERALES NOTA 322'!B8:C8</f>
        <v>Allianz Seguros S.A. y La Previsora S.A. Compañía de Seguros. Es de resaltar que cada compañía fue vinculada con pólizas distintas.</v>
      </c>
      <c r="C8" s="82"/>
    </row>
    <row r="9" spans="1:6" ht="23.25" customHeight="1" x14ac:dyDescent="0.25">
      <c r="A9" s="22" t="s">
        <v>59</v>
      </c>
      <c r="B9" s="80" t="s">
        <v>73</v>
      </c>
      <c r="C9" s="81"/>
    </row>
    <row r="10" spans="1:6" ht="180.75" customHeight="1" x14ac:dyDescent="0.25">
      <c r="A10" s="21" t="s">
        <v>61</v>
      </c>
      <c r="B10" s="86" t="s">
        <v>149</v>
      </c>
      <c r="C10" s="87"/>
      <c r="E10" t="s">
        <v>62</v>
      </c>
      <c r="F10" s="11">
        <v>0.7</v>
      </c>
    </row>
    <row r="11" spans="1:6" x14ac:dyDescent="0.25">
      <c r="A11" s="26" t="s">
        <v>63</v>
      </c>
      <c r="B11" s="88">
        <f>(B12-B14)*B13</f>
        <v>21035760.800000001</v>
      </c>
      <c r="C11" s="89"/>
      <c r="E11" t="s">
        <v>60</v>
      </c>
      <c r="F11" s="11">
        <v>0.3</v>
      </c>
    </row>
    <row r="12" spans="1:6" x14ac:dyDescent="0.25">
      <c r="A12" s="10" t="s">
        <v>114</v>
      </c>
      <c r="B12" s="92">
        <f>MIN(B6,B7)</f>
        <v>29216334</v>
      </c>
      <c r="C12" s="93"/>
      <c r="F12" s="11"/>
    </row>
    <row r="13" spans="1:6" x14ac:dyDescent="0.25">
      <c r="A13" s="22" t="s">
        <v>29</v>
      </c>
      <c r="B13" s="94">
        <v>0.8</v>
      </c>
      <c r="C13" s="94"/>
      <c r="F13" s="11"/>
    </row>
    <row r="14" spans="1:6" x14ac:dyDescent="0.25">
      <c r="A14" s="22" t="s">
        <v>113</v>
      </c>
      <c r="B14" s="95">
        <v>2921633</v>
      </c>
      <c r="C14" s="96"/>
      <c r="F14" s="11"/>
    </row>
    <row r="15" spans="1:6" x14ac:dyDescent="0.25">
      <c r="A15" s="25" t="s">
        <v>64</v>
      </c>
      <c r="B15" s="90">
        <f>IFERROR(B11*(VLOOKUP(B9,E10:F15,2,0)),16666)</f>
        <v>16666</v>
      </c>
      <c r="C15" s="91"/>
    </row>
    <row r="16" spans="1:6" ht="180" customHeight="1" x14ac:dyDescent="0.25">
      <c r="A16" s="21" t="s">
        <v>65</v>
      </c>
      <c r="B16" s="103" t="s">
        <v>150</v>
      </c>
      <c r="C16" s="104"/>
    </row>
    <row r="17" spans="1:3" ht="181.5" customHeight="1" x14ac:dyDescent="0.25">
      <c r="A17" s="21" t="s">
        <v>66</v>
      </c>
      <c r="B17" s="105" t="s">
        <v>153</v>
      </c>
      <c r="C17" s="105"/>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selectLockedCells="1"/>
  <mergeCells count="17">
    <mergeCell ref="B17:C17"/>
    <mergeCell ref="B8:C8"/>
    <mergeCell ref="B9:C9"/>
    <mergeCell ref="B10:C10"/>
    <mergeCell ref="B11:C11"/>
    <mergeCell ref="B15:C15"/>
    <mergeCell ref="B16:C16"/>
    <mergeCell ref="B12:C12"/>
    <mergeCell ref="B13:C13"/>
    <mergeCell ref="B14:C14"/>
    <mergeCell ref="B7:C7"/>
    <mergeCell ref="A1:C1"/>
    <mergeCell ref="B2:C2"/>
    <mergeCell ref="B3:C3"/>
    <mergeCell ref="B4:C4"/>
    <mergeCell ref="B5:C5"/>
    <mergeCell ref="B6:C6"/>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50"/>
  <sheetViews>
    <sheetView zoomScale="70" zoomScaleNormal="70" workbookViewId="0">
      <selection activeCell="B9" sqref="B9:C9"/>
    </sheetView>
  </sheetViews>
  <sheetFormatPr baseColWidth="10" defaultColWidth="0" defaultRowHeight="15" x14ac:dyDescent="0.25"/>
  <cols>
    <col min="1" max="1" width="41.85546875" style="23" customWidth="1"/>
    <col min="2" max="2" width="30.5703125" style="23" customWidth="1"/>
    <col min="3" max="3" width="76.140625" style="23"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7" t="s">
        <v>58</v>
      </c>
      <c r="B1" s="77"/>
      <c r="C1" s="77"/>
    </row>
    <row r="2" spans="1:6" x14ac:dyDescent="0.25">
      <c r="A2" s="19" t="s">
        <v>22</v>
      </c>
      <c r="B2" s="78" t="str">
        <f>'GENERALES NOTA 321'!B2:C2</f>
        <v>SINIESTRO (Pendiente creación instrumental) - APLICATIVO 194034</v>
      </c>
      <c r="C2" s="79"/>
    </row>
    <row r="3" spans="1:6" x14ac:dyDescent="0.25">
      <c r="A3" s="20" t="s">
        <v>1</v>
      </c>
      <c r="B3" s="80" t="str">
        <f>'GENERALES NOTA 322'!B2:C2</f>
        <v>1900.27.06.23.1603</v>
      </c>
      <c r="C3" s="81"/>
    </row>
    <row r="4" spans="1:6" s="2" customFormat="1" x14ac:dyDescent="0.25">
      <c r="A4" s="21" t="s">
        <v>2</v>
      </c>
      <c r="B4" s="82" t="str">
        <f>'GENERALES NOTA 322'!B3:C3</f>
        <v>Contraloría General de Santiago de Cali</v>
      </c>
      <c r="C4" s="82"/>
    </row>
    <row r="5" spans="1:6" s="2" customFormat="1" x14ac:dyDescent="0.25">
      <c r="A5" s="21" t="s">
        <v>5</v>
      </c>
      <c r="B5" s="78" t="str">
        <f>'GENERALES NOTA 321'!B5:C5</f>
        <v>EMCALI EICE ESP</v>
      </c>
      <c r="C5" s="79"/>
    </row>
    <row r="6" spans="1:6" s="2" customFormat="1" x14ac:dyDescent="0.25">
      <c r="A6" s="5" t="s">
        <v>112</v>
      </c>
      <c r="B6" s="83" t="str">
        <f>'GENERALES NOTA 321'!B10:C10</f>
        <v>• Póliza 22753049 / 0: $640.000.000.
• Póliza 22977691 / 0: $640.000.000.</v>
      </c>
      <c r="C6" s="84"/>
    </row>
    <row r="7" spans="1:6" s="2" customFormat="1" x14ac:dyDescent="0.25">
      <c r="A7" s="5" t="s">
        <v>6</v>
      </c>
      <c r="B7" s="76">
        <f>'GENERALES NOTA 322'!B7:C7</f>
        <v>29216334</v>
      </c>
      <c r="C7" s="76"/>
    </row>
    <row r="8" spans="1:6" s="2" customFormat="1" x14ac:dyDescent="0.25">
      <c r="A8" s="21" t="s">
        <v>7</v>
      </c>
      <c r="B8" s="82" t="str">
        <f>'GENERALES NOTA 322'!B8:C8</f>
        <v>Allianz Seguros S.A. y La Previsora S.A. Compañía de Seguros. Es de resaltar que cada compañía fue vinculada con pólizas distintas.</v>
      </c>
      <c r="C8" s="82"/>
    </row>
    <row r="9" spans="1:6" ht="23.25" customHeight="1" x14ac:dyDescent="0.25">
      <c r="A9" s="22" t="s">
        <v>59</v>
      </c>
      <c r="B9" s="80" t="s">
        <v>73</v>
      </c>
      <c r="C9" s="81"/>
    </row>
    <row r="10" spans="1:6" ht="60" x14ac:dyDescent="0.25">
      <c r="A10" s="21" t="s">
        <v>61</v>
      </c>
      <c r="B10" s="86"/>
      <c r="C10" s="87"/>
      <c r="E10" t="s">
        <v>62</v>
      </c>
      <c r="F10" s="11">
        <v>0.7</v>
      </c>
    </row>
    <row r="11" spans="1:6" x14ac:dyDescent="0.25">
      <c r="A11" s="26" t="s">
        <v>63</v>
      </c>
      <c r="B11" s="88">
        <f>(B12-B14)*B13</f>
        <v>29216334</v>
      </c>
      <c r="C11" s="89"/>
      <c r="E11" t="s">
        <v>60</v>
      </c>
      <c r="F11" s="11">
        <v>0.3</v>
      </c>
    </row>
    <row r="12" spans="1:6" x14ac:dyDescent="0.25">
      <c r="A12" s="10" t="s">
        <v>114</v>
      </c>
      <c r="B12" s="92">
        <f>MIN(B6,B7)</f>
        <v>29216334</v>
      </c>
      <c r="C12" s="93"/>
      <c r="F12" s="11"/>
    </row>
    <row r="13" spans="1:6" x14ac:dyDescent="0.25">
      <c r="A13" s="22" t="s">
        <v>29</v>
      </c>
      <c r="B13" s="94">
        <v>1</v>
      </c>
      <c r="C13" s="94"/>
      <c r="F13" s="11"/>
    </row>
    <row r="14" spans="1:6" x14ac:dyDescent="0.25">
      <c r="A14" s="22" t="s">
        <v>113</v>
      </c>
      <c r="B14" s="95">
        <v>0</v>
      </c>
      <c r="C14" s="95"/>
      <c r="F14" s="11"/>
    </row>
    <row r="15" spans="1:6" x14ac:dyDescent="0.25">
      <c r="A15" s="25" t="s">
        <v>64</v>
      </c>
      <c r="B15" s="90">
        <f>IFERROR(B11*(VLOOKUP(B9,E10:F15,2,0)),16666)</f>
        <v>16666</v>
      </c>
      <c r="C15" s="91"/>
    </row>
    <row r="16" spans="1:6" ht="180" customHeight="1" x14ac:dyDescent="0.25">
      <c r="A16" s="21" t="s">
        <v>65</v>
      </c>
      <c r="B16" s="80"/>
      <c r="C16" s="81"/>
    </row>
    <row r="17" spans="1:3" ht="90" x14ac:dyDescent="0.25">
      <c r="A17" s="21" t="s">
        <v>66</v>
      </c>
      <c r="B17" s="85"/>
      <c r="C17" s="85"/>
    </row>
    <row r="19" spans="1:3" x14ac:dyDescent="0.25">
      <c r="B19" s="24"/>
      <c r="C19" s="24"/>
    </row>
    <row r="20" spans="1:3" x14ac:dyDescent="0.25">
      <c r="B20" s="24"/>
      <c r="C20" s="24"/>
    </row>
    <row r="21" spans="1:3" x14ac:dyDescent="0.25">
      <c r="B21" s="24"/>
      <c r="C21" s="24"/>
    </row>
    <row r="22" spans="1:3" x14ac:dyDescent="0.25">
      <c r="B22" s="24"/>
      <c r="C22" s="24"/>
    </row>
    <row r="23" spans="1:3" x14ac:dyDescent="0.25">
      <c r="B23" s="24"/>
      <c r="C23" s="24"/>
    </row>
    <row r="24" spans="1:3" x14ac:dyDescent="0.25">
      <c r="B24" s="24"/>
      <c r="C24" s="24"/>
    </row>
    <row r="25" spans="1:3" x14ac:dyDescent="0.25">
      <c r="B25" s="24"/>
      <c r="C25" s="24"/>
    </row>
    <row r="26" spans="1:3" x14ac:dyDescent="0.25">
      <c r="B26" s="24"/>
      <c r="C26" s="24"/>
    </row>
    <row r="27" spans="1:3" x14ac:dyDescent="0.25">
      <c r="B27" s="24"/>
      <c r="C27" s="24"/>
    </row>
    <row r="28" spans="1:3" x14ac:dyDescent="0.25">
      <c r="B28" s="24"/>
      <c r="C28" s="24"/>
    </row>
    <row r="29" spans="1:3" x14ac:dyDescent="0.25">
      <c r="B29" s="24"/>
      <c r="C29" s="24"/>
    </row>
    <row r="30" spans="1:3" x14ac:dyDescent="0.25">
      <c r="B30" s="24"/>
      <c r="C30" s="24"/>
    </row>
    <row r="31" spans="1:3" x14ac:dyDescent="0.25">
      <c r="B31" s="24"/>
      <c r="C31" s="24"/>
    </row>
    <row r="32" spans="1:3" x14ac:dyDescent="0.25">
      <c r="B32" s="24"/>
      <c r="C32" s="24"/>
    </row>
    <row r="33" spans="2:3" x14ac:dyDescent="0.25">
      <c r="B33" s="24"/>
      <c r="C33" s="24"/>
    </row>
    <row r="34" spans="2:3" x14ac:dyDescent="0.25">
      <c r="B34" s="24"/>
      <c r="C34" s="24"/>
    </row>
    <row r="35" spans="2:3" x14ac:dyDescent="0.25">
      <c r="B35" s="24"/>
      <c r="C35" s="24"/>
    </row>
    <row r="36" spans="2:3" x14ac:dyDescent="0.25">
      <c r="B36" s="24"/>
      <c r="C36" s="24"/>
    </row>
    <row r="37" spans="2:3" x14ac:dyDescent="0.25">
      <c r="B37" s="24"/>
      <c r="C37" s="24"/>
    </row>
    <row r="38" spans="2:3" x14ac:dyDescent="0.25">
      <c r="B38" s="24"/>
      <c r="C38" s="24"/>
    </row>
    <row r="39" spans="2:3" x14ac:dyDescent="0.25">
      <c r="B39" s="24"/>
      <c r="C39" s="24"/>
    </row>
    <row r="40" spans="2:3" x14ac:dyDescent="0.25">
      <c r="B40" s="24"/>
      <c r="C40" s="24"/>
    </row>
    <row r="41" spans="2:3" x14ac:dyDescent="0.25">
      <c r="B41" s="24"/>
      <c r="C41" s="24"/>
    </row>
    <row r="42" spans="2:3" x14ac:dyDescent="0.25">
      <c r="B42" s="24"/>
      <c r="C42" s="24"/>
    </row>
    <row r="43" spans="2:3" x14ac:dyDescent="0.25">
      <c r="B43" s="24"/>
      <c r="C43" s="24"/>
    </row>
    <row r="44" spans="2:3" x14ac:dyDescent="0.25">
      <c r="B44" s="24"/>
      <c r="C44" s="24"/>
    </row>
    <row r="45" spans="2:3" x14ac:dyDescent="0.25">
      <c r="B45" s="24"/>
      <c r="C45" s="24"/>
    </row>
    <row r="46" spans="2:3" x14ac:dyDescent="0.25">
      <c r="B46" s="24"/>
      <c r="C46" s="24"/>
    </row>
    <row r="47" spans="2:3" x14ac:dyDescent="0.25">
      <c r="B47" s="24"/>
      <c r="C47" s="24"/>
    </row>
    <row r="48" spans="2:3" x14ac:dyDescent="0.25">
      <c r="B48" s="24"/>
      <c r="C48" s="24"/>
    </row>
    <row r="49" spans="2:3" x14ac:dyDescent="0.25">
      <c r="B49" s="24"/>
      <c r="C49" s="24"/>
    </row>
    <row r="50" spans="2:3" x14ac:dyDescent="0.25">
      <c r="B50" s="24"/>
      <c r="C50" s="24"/>
    </row>
  </sheetData>
  <sheetProtection algorithmName="SHA-512" hashValue="jGxudA+mKk18RYgjXAOr4JQiuer9e9B4pHZU23yUbQDiGcmaRS+yI5IySby9C1nZ3ATh8e24yKN7yBiTfF4fNw==" saltValue="D/2xMyrndHN09NCUBHa++Q==" spinCount="100000" sheet="1" objects="1" scenarios="1" selectLockedCells="1"/>
  <mergeCells count="17">
    <mergeCell ref="B12:C12"/>
    <mergeCell ref="A1:C1"/>
    <mergeCell ref="B2:C2"/>
    <mergeCell ref="B3:C3"/>
    <mergeCell ref="B4:C4"/>
    <mergeCell ref="B5:C5"/>
    <mergeCell ref="B6:C6"/>
    <mergeCell ref="B7:C7"/>
    <mergeCell ref="B8:C8"/>
    <mergeCell ref="B9:C9"/>
    <mergeCell ref="B10:C10"/>
    <mergeCell ref="B11:C11"/>
    <mergeCell ref="B13:C13"/>
    <mergeCell ref="B14:C14"/>
    <mergeCell ref="B15:C15"/>
    <mergeCell ref="B16:C16"/>
    <mergeCell ref="B17:C1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71" t="s">
        <v>67</v>
      </c>
      <c r="B1" s="71"/>
      <c r="C1" s="71"/>
    </row>
    <row r="2" spans="1:3" x14ac:dyDescent="0.25">
      <c r="A2" s="9" t="s">
        <v>22</v>
      </c>
      <c r="B2" s="47" t="str">
        <f>'GENERALES NOTA 321'!B2:C2</f>
        <v>SINIESTRO (Pendiente creación instrumental) - APLICATIVO 194034</v>
      </c>
      <c r="C2" s="48"/>
    </row>
    <row r="3" spans="1:3" x14ac:dyDescent="0.25">
      <c r="A3" s="18" t="s">
        <v>1</v>
      </c>
      <c r="B3" s="47" t="str">
        <f>'GENERALES NOTA 322'!B2:C2</f>
        <v>1900.27.06.23.1603</v>
      </c>
      <c r="C3" s="48"/>
    </row>
    <row r="4" spans="1:3" s="2" customFormat="1" x14ac:dyDescent="0.25">
      <c r="A4" s="5" t="s">
        <v>2</v>
      </c>
      <c r="B4" s="49" t="str">
        <f>'GENERALES NOTA 322'!B3:C3</f>
        <v>Contraloría General de Santiago de Cali</v>
      </c>
      <c r="C4" s="49"/>
    </row>
    <row r="5" spans="1:3" s="2" customFormat="1" x14ac:dyDescent="0.25">
      <c r="A5" s="5" t="s">
        <v>5</v>
      </c>
      <c r="B5" s="47" t="str">
        <f>'IMPUTACIÓN- GENERALES NOTA 324 '!B5:C5</f>
        <v>EMCALI EICE ESP</v>
      </c>
      <c r="C5" s="48"/>
    </row>
    <row r="6" spans="1:3" s="2" customFormat="1" x14ac:dyDescent="0.25">
      <c r="A6" s="5" t="s">
        <v>6</v>
      </c>
      <c r="B6" s="49">
        <f>'GENERALES NOTA 322'!B7:C7</f>
        <v>29216334</v>
      </c>
      <c r="C6" s="49"/>
    </row>
    <row r="7" spans="1:3" s="2" customFormat="1" x14ac:dyDescent="0.25">
      <c r="A7" s="5" t="s">
        <v>7</v>
      </c>
      <c r="B7" s="49" t="str">
        <f>'GENERALES NOTA 322'!B8:C8</f>
        <v>Allianz Seguros S.A. y La Previsora S.A. Compañía de Seguros. Es de resaltar que cada compañía fue vinculada con pólizas distintas.</v>
      </c>
      <c r="C7" s="49"/>
    </row>
    <row r="8" spans="1:3" x14ac:dyDescent="0.25">
      <c r="A8" s="10" t="s">
        <v>59</v>
      </c>
      <c r="B8" s="55"/>
      <c r="C8" s="56"/>
    </row>
    <row r="9" spans="1:3" x14ac:dyDescent="0.25">
      <c r="A9" s="10" t="s">
        <v>63</v>
      </c>
      <c r="B9" s="97"/>
      <c r="C9" s="97"/>
    </row>
    <row r="10" spans="1:3" x14ac:dyDescent="0.25">
      <c r="A10" s="10" t="s">
        <v>68</v>
      </c>
      <c r="B10" s="97"/>
      <c r="C10" s="97"/>
    </row>
    <row r="11" spans="1:3" ht="45" x14ac:dyDescent="0.25">
      <c r="A11" s="5" t="s">
        <v>69</v>
      </c>
      <c r="B11" s="49"/>
      <c r="C11" s="49"/>
    </row>
    <row r="12" spans="1:3" ht="45" x14ac:dyDescent="0.25">
      <c r="A12" s="5" t="s">
        <v>70</v>
      </c>
      <c r="B12" s="49"/>
      <c r="C12" s="49"/>
    </row>
    <row r="13" spans="1:3" x14ac:dyDescent="0.25">
      <c r="A13" s="5" t="s">
        <v>71</v>
      </c>
      <c r="B13" s="8"/>
      <c r="C13" s="8"/>
    </row>
  </sheetData>
  <mergeCells count="12">
    <mergeCell ref="B12:C12"/>
    <mergeCell ref="B2:C2"/>
    <mergeCell ref="B4:C4"/>
    <mergeCell ref="B5:C5"/>
    <mergeCell ref="B6:C6"/>
    <mergeCell ref="B7:C7"/>
    <mergeCell ref="A1:C1"/>
    <mergeCell ref="B8:C8"/>
    <mergeCell ref="B9:C9"/>
    <mergeCell ref="B10:C10"/>
    <mergeCell ref="B11:C11"/>
    <mergeCell ref="B3:C3"/>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98"/>
      <c r="C2" s="98"/>
      <c r="I2" t="s">
        <v>72</v>
      </c>
      <c r="N2" t="s">
        <v>73</v>
      </c>
    </row>
    <row r="3" spans="2:14" ht="15" customHeight="1" thickTop="1" thickBot="1" x14ac:dyDescent="0.3">
      <c r="B3" s="98" t="s">
        <v>74</v>
      </c>
      <c r="C3" s="98"/>
      <c r="I3" t="s">
        <v>60</v>
      </c>
      <c r="N3" t="s">
        <v>60</v>
      </c>
    </row>
    <row r="4" spans="2:14" ht="15" customHeight="1" thickTop="1" thickBot="1" x14ac:dyDescent="0.3">
      <c r="B4" s="12" t="s">
        <v>75</v>
      </c>
      <c r="C4" s="13"/>
      <c r="I4" t="s">
        <v>76</v>
      </c>
      <c r="N4" t="s">
        <v>62</v>
      </c>
    </row>
    <row r="5" spans="2:14" ht="15" customHeight="1" thickTop="1" thickBot="1" x14ac:dyDescent="0.3">
      <c r="B5" s="12" t="s">
        <v>77</v>
      </c>
      <c r="C5" s="13"/>
    </row>
    <row r="6" spans="2:14" ht="15" customHeight="1" thickTop="1" thickBot="1" x14ac:dyDescent="0.3">
      <c r="B6" s="12" t="s">
        <v>78</v>
      </c>
      <c r="C6" s="13"/>
    </row>
    <row r="7" spans="2:14" ht="46.5" thickTop="1" thickBot="1" x14ac:dyDescent="0.3">
      <c r="B7" s="12" t="s">
        <v>79</v>
      </c>
      <c r="C7" s="14"/>
    </row>
    <row r="8" spans="2:14" ht="31.5" thickTop="1" thickBot="1" x14ac:dyDescent="0.3">
      <c r="B8" s="12" t="s">
        <v>80</v>
      </c>
      <c r="C8" s="13"/>
    </row>
    <row r="9" spans="2:14" ht="46.5" thickTop="1" thickBot="1" x14ac:dyDescent="0.3">
      <c r="B9" s="12" t="s">
        <v>81</v>
      </c>
      <c r="C9" s="15"/>
    </row>
    <row r="10" spans="2:14" ht="15" customHeight="1" thickTop="1" x14ac:dyDescent="0.25"/>
  </sheetData>
  <mergeCells count="2">
    <mergeCell ref="B2:C2"/>
    <mergeCell ref="B3:C3"/>
  </mergeCells>
  <dataValidations count="2">
    <dataValidation type="textLength" allowBlank="1" showInputMessage="1" showErrorMessage="1" sqref="C9">
      <formula1>1</formula1>
      <formula2>500</formula2>
    </dataValidation>
    <dataValidation type="list" allowBlank="1" showInputMessage="1" showErrorMessage="1" sqref="C8">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25</v>
      </c>
      <c r="B1" t="s">
        <v>82</v>
      </c>
      <c r="C1" s="7" t="s">
        <v>29</v>
      </c>
      <c r="D1" s="7" t="s">
        <v>33</v>
      </c>
      <c r="E1" s="3" t="s">
        <v>83</v>
      </c>
      <c r="F1" s="2" t="s">
        <v>62</v>
      </c>
      <c r="G1" s="4">
        <v>0</v>
      </c>
      <c r="H1" t="s">
        <v>84</v>
      </c>
      <c r="I1" t="s">
        <v>85</v>
      </c>
    </row>
    <row r="2" spans="1:9" x14ac:dyDescent="0.25">
      <c r="A2" t="s">
        <v>86</v>
      </c>
      <c r="B2" t="s">
        <v>87</v>
      </c>
      <c r="C2" t="s">
        <v>88</v>
      </c>
      <c r="D2" s="2" t="s">
        <v>89</v>
      </c>
      <c r="E2" s="1" t="s">
        <v>90</v>
      </c>
      <c r="F2" s="2" t="s">
        <v>73</v>
      </c>
      <c r="G2" s="4">
        <v>0.7</v>
      </c>
      <c r="H2" t="s">
        <v>91</v>
      </c>
      <c r="I2" t="s">
        <v>92</v>
      </c>
    </row>
    <row r="3" spans="1:9" x14ac:dyDescent="0.25">
      <c r="A3" t="s">
        <v>93</v>
      </c>
      <c r="C3" t="s">
        <v>94</v>
      </c>
      <c r="D3" s="2" t="s">
        <v>95</v>
      </c>
      <c r="E3" s="1" t="s">
        <v>96</v>
      </c>
      <c r="F3" s="2" t="s">
        <v>60</v>
      </c>
      <c r="G3" s="4">
        <v>0.3</v>
      </c>
      <c r="H3" t="s">
        <v>97</v>
      </c>
      <c r="I3" t="s">
        <v>98</v>
      </c>
    </row>
    <row r="4" spans="1:9" x14ac:dyDescent="0.25">
      <c r="A4" t="s">
        <v>99</v>
      </c>
      <c r="C4" t="s">
        <v>100</v>
      </c>
      <c r="E4" s="1" t="s">
        <v>101</v>
      </c>
      <c r="H4" t="s">
        <v>102</v>
      </c>
      <c r="I4" t="s">
        <v>103</v>
      </c>
    </row>
    <row r="5" spans="1:9" x14ac:dyDescent="0.25">
      <c r="A5" t="s">
        <v>104</v>
      </c>
      <c r="E5" s="1" t="s">
        <v>105</v>
      </c>
      <c r="H5" t="s">
        <v>106</v>
      </c>
      <c r="I5" t="s">
        <v>107</v>
      </c>
    </row>
    <row r="6" spans="1:9" x14ac:dyDescent="0.25">
      <c r="E6" s="1" t="s">
        <v>108</v>
      </c>
      <c r="I6" t="s">
        <v>109</v>
      </c>
    </row>
    <row r="7" spans="1:9" x14ac:dyDescent="0.25">
      <c r="E7" s="1" t="s">
        <v>110</v>
      </c>
    </row>
    <row r="8" spans="1:9" x14ac:dyDescent="0.25">
      <c r="E8" s="1" t="s">
        <v>111</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21FFEF15-7C79-4BE7-BA63-3766F4BEB7DE}">
  <ds:schemaRefs>
    <ds:schemaRef ds:uri="http://schemas.microsoft.com/office/2006/documentManagement/types"/>
    <ds:schemaRef ds:uri="http://purl.org/dc/dcmitype/"/>
    <ds:schemaRef ds:uri="http://schemas.microsoft.com/office/2006/metadata/properties"/>
    <ds:schemaRef ds:uri="http://schemas.microsoft.com/sharepoint/v3"/>
    <ds:schemaRef ds:uri="http://purl.org/dc/elements/1.1/"/>
    <ds:schemaRef ds:uri="http://schemas.openxmlformats.org/package/2006/metadata/core-properties"/>
    <ds:schemaRef ds:uri="110f4e7f-fc49-4680-be2a-cf1f485dd537"/>
    <ds:schemaRef ds:uri="http://schemas.microsoft.com/office/infopath/2007/PartnerControls"/>
    <ds:schemaRef ds:uri="bd399fb5-18ee-43ad-810b-0c429aab68ed"/>
    <ds:schemaRef ds:uri="http://www.w3.org/XML/1998/namespace"/>
    <ds:schemaRef ds:uri="http://purl.org/dc/terms/"/>
  </ds:schemaRefs>
</ds:datastoreItem>
</file>

<file path=customXml/itemProps3.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Gonzalo</cp:lastModifiedBy>
  <cp:revision/>
  <dcterms:created xsi:type="dcterms:W3CDTF">2020-12-07T14:41:17Z</dcterms:created>
  <dcterms:modified xsi:type="dcterms:W3CDTF">2024-05-24T21:20:25Z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