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LINNEY ADRIANA CHALA ANDUQUIA/LLAMAMIENTO/"/>
    </mc:Choice>
  </mc:AlternateContent>
  <xr:revisionPtr revIDLastSave="1" documentId="8_{E5802830-831E-294A-895F-5297D2F22170}" xr6:coauthVersionLast="47" xr6:coauthVersionMax="47" xr10:uidLastSave="{6F8522B3-70C0-5A4B-AA08-EA73E7D1231E}"/>
  <bookViews>
    <workbookView xWindow="0" yWindow="500" windowWidth="25600" windowHeight="144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4" i="8"/>
  <c r="B3" i="8"/>
  <c r="B8" i="7"/>
  <c r="B4" i="7" l="1"/>
  <c r="B5" i="7"/>
  <c r="B7" i="7"/>
  <c r="B3" i="7"/>
  <c r="B9" i="8"/>
  <c r="B11" i="9" l="1"/>
</calcChain>
</file>

<file path=xl/sharedStrings.xml><?xml version="1.0" encoding="utf-8"?>
<sst xmlns="http://schemas.openxmlformats.org/spreadsheetml/2006/main" count="254" uniqueCount="190">
  <si>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</si>
  <si>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</si>
  <si>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</si>
  <si>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</si>
  <si>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</si>
  <si>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</si>
  <si>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</si>
  <si>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</si>
  <si>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</si>
  <si>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</si>
  <si>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</si>
  <si>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</si>
  <si>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</si>
  <si>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</si>
  <si>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</si>
  <si>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</si>
  <si>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</si>
  <si>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</si>
  <si>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</si>
  <si>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</si>
  <si>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</si>
  <si>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</si>
  <si>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</si>
  <si>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</si>
  <si>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</si>
  <si>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</si>
  <si>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</si>
  <si>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</si>
  <si>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</si>
  <si>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</si>
  <si>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</si>
  <si>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</si>
  <si>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</si>
  <si>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</si>
  <si>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</si>
  <si>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</si>
  <si>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</si>
  <si>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</si>
  <si>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</si>
  <si>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</si>
  <si>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</si>
  <si>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</si>
  <si>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</si>
  <si>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</si>
  <si>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</si>
  <si>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</si>
  <si>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</si>
  <si>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</si>
  <si>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</si>
  <si>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</si>
  <si>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</si>
  <si>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</si>
  <si>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</si>
  <si>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</si>
  <si>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</si>
  <si>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</si>
  <si>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</si>
  <si>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</si>
  <si>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</si>
  <si>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</si>
  <si>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</si>
  <si>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</si>
  <si>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</si>
  <si>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</si>
  <si>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</si>
  <si>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</si>
  <si>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</si>
  <si>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</si>
  <si>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</si>
  <si>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</si>
  <si>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</si>
  <si>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</si>
  <si>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</si>
  <si>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</si>
  <si>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</si>
  <si>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</si>
  <si>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</si>
  <si>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</si>
  <si>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</si>
  <si>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</si>
  <si>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</si>
  <si>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</si>
  <si>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</si>
  <si>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</si>
  <si>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</si>
  <si>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</si>
  <si>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</si>
  <si>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</si>
  <si>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</si>
  <si>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</si>
  <si>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</si>
  <si>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</si>
  <si>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</si>
  <si>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</si>
  <si>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</si>
  <si>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</si>
  <si>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</si>
  <si>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</si>
  <si>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</si>
  <si>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</si>
  <si>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</si>
  <si>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</si>
  <si>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</si>
  <si>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</si>
  <si>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</si>
  <si>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</si>
  <si>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</si>
  <si>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</si>
  <si>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</si>
  <si>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</si>
  <si>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</si>
  <si>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</si>
  <si>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</si>
  <si>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</si>
  <si>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</si>
  <si>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</si>
  <si>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</si>
  <si>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</si>
  <si>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</si>
  <si>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</si>
  <si>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</si>
  <si>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</si>
  <si>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</si>
  <si>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</si>
  <si>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</si>
  <si>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</si>
  <si>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</si>
  <si>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</si>
  <si>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</si>
  <si>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</si>
  <si>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</si>
  <si>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</si>
  <si>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</si>
  <si>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</si>
  <si>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</si>
  <si>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</si>
  <si>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</si>
  <si>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</si>
  <si>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</si>
  <si>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</si>
  <si>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</si>
  <si>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</si>
  <si>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</si>
  <si>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</si>
  <si>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</si>
  <si>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</si>
  <si>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</si>
  <si>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</si>
  <si>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</si>
  <si>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</si>
  <si>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</si>
  <si>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</si>
  <si>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</si>
  <si>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</si>
  <si>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</si>
  <si>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</si>
  <si>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</si>
  <si>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*BANCO DE OCCIDENTE
*EXPRESO BOLIVARIANO SA
*ALLIANZ SEGUROS DE VIDA SA</t>
  </si>
  <si>
    <t xml:space="preserve">BRYAM SMIRT CALDERON CHALA </t>
  </si>
  <si>
    <t>Carrera 8 No. 7 - 28 Barrio Centro</t>
  </si>
  <si>
    <t>310 454 56 37 apoderado</t>
  </si>
  <si>
    <t>linneyadrianachala@gmail.com</t>
  </si>
  <si>
    <t>SOLTERO</t>
  </si>
  <si>
    <t>12 DE MAYO DE 1995</t>
  </si>
  <si>
    <t>27 AÑOS</t>
  </si>
  <si>
    <t>20 DE NOVIEMBRE DE 2022</t>
  </si>
  <si>
    <t>NO SE RELACIONA</t>
  </si>
  <si>
    <t>El día 20 de noviembre de 2022 acaeció un accidente de tránsito en el cual estuvo involucrado el vehículo de placas WPT203, bus que se encuentra asegurado por Allianz Seguros SA. En el Informe Policial de Accidente de Tránsito se codificó la hipotesis número 304 correspondiente a "Superficie humeda". En el accidente en mención el señor BRYAM SMIRT CALDERON falleció por lo que su familia se encuentra reclamando perjuicios patrimoniales y extrapatrimoniales.</t>
  </si>
  <si>
    <t>BANCO DE OCCIDENTE</t>
  </si>
  <si>
    <t>890300279-4</t>
  </si>
  <si>
    <t>WPT203</t>
  </si>
  <si>
    <t>73319310300220230017500</t>
  </si>
  <si>
    <t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t>
  </si>
  <si>
    <t>120807005-APJ32217</t>
  </si>
  <si>
    <t>023078108 / 232</t>
  </si>
  <si>
    <t>09/04/2022 hasta las 24:00 horas del 08/04/2023.</t>
  </si>
  <si>
    <t>X</t>
  </si>
  <si>
    <t>*LINNEY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t>
  </si>
  <si>
    <t>JUZGADO 02 CIVIL DEL CIRCUITO DE ESPINAL</t>
  </si>
  <si>
    <t>RCC Fallecimiento accidental</t>
  </si>
  <si>
    <t>Responsabilidad Civil Extracontractual</t>
  </si>
  <si>
    <t xml:space="preserve">APROBADO </t>
  </si>
  <si>
    <t>DE ACUERDO CON LAS EXCEPCIONES PROPUESTAS</t>
  </si>
  <si>
    <t>22 DE ABRIL DE 2024</t>
  </si>
  <si>
    <t>19 DE MARZO DE 2024</t>
  </si>
  <si>
    <t>27 DE ENERO DE 2024</t>
  </si>
  <si>
    <t>023078108/232 Y 23078149</t>
  </si>
  <si>
    <t xml:space="preserve">La contingencia se califica como PROBABLE toda vez que la póliza No. 023078108 / 232 y la póliza No. 23078149 que opera en exceso prestan cobertura material y temporal. Aunado a ello se encuentra acreditada la responsabilidad civil del conductor del vehículo asegurado.
Debe indicarse que la póliza No. 023078108 / 232 cuyo tomador es Expreso Bolivariano SA presta cobertura material y temporal de conformidad con los hechos y pretensiones expuestos en el libelo de la demanda. Frente a la cobertura temporal, debe decirse que el accidente de tránsito ocurrido el día 20 de noviembre de 2022 se encuentra dentro de la vigencia de la Póliza de Seguro, pues su periodo inicial se encuentra comprendido entre el día 09 de abril de 2022 y el día 08 de abril de 2023. Aunado a ello presta cobertura material, por cuanto ampara la responsabilidad civil contractual y extracontractual, pretensiones que se le endilgan al asegurado. 
Por otra parte, frente a la póliza No.  23078149 que opera en exceso cuyo tomador es Expreso Bolivariano SA presta cobertura material y temporal de conformidad con los hechos y pretensiones expuestos en el libelo de la demanda. Frente a la cobertura temporal, debe decirse que el accidente de tránsito ocurrido el día 20 de noviembre de 2022 se encuentra dentro de la vigencia de la Póliza de Seguro, pues su periodo inicial se encuentra comprendido entre el día 09 de abril de 2022 y el día 09 de abril de 2023. Aunado a ello presta cobertura material, por cuanto ampara la responsabilidad civil contractual y extracontractual, pretensiones que se le endilgan al asegurado. 
Frente a la responsabilidad del asegurado, deberá tenerse en cuenta que existen elementos probatorios  que acreditan que hubo responsabilidad del conductor del vehículo asegurado en la ocurrencia del accidente de tránsito, pues si bien en el Informe Policial de Accidente de Tránsito se codificó la hipótesis probable número 304 que corresponde a “Superficie húmeda”, lo cierto es que la parte demandante aportó un dictamen pericial en donde se establece que la vía se encontraba en óptimas condiciones y en ese sentido el conductor del vehículo asegurado transgredió las normas de tránsito al no tener deber objetivo de cuidado y precaución al conducir sobre superficie húmeda.
Lo anterior sin perjuicio del carácter contingente del proceso. </t>
  </si>
  <si>
    <t>La liquidación de las pretensiones se estimarían en $754.400.518 bajo las siguientes consideraciones:
Lucro Cesante: A favor de la señora Linney Adriana Chala, madre de la víctima se reconocerá la suma de $284.400.518 distribuida de la siguiente forma, por concepto de lucro cesante consolidado la suma de $38.167.038 y por concepto de lucro cesante futuro la suma de $246.233.488 teniendo en cuenta la certificación laboral expedida por Sutherland en donde se evidencia que para la fecha de la ocurrencia del accidente el señor Bryam Smirt Calderón se encontraba devengando un salario de $2.200.000.  Lo anterior en virtud de que, según lo preceptuado en el artículo 411 del Código Civil los padres son titulares del derecho de alimentos, así pues radicaba en cabeza del señor Calderón Chala (Q.E.P.D) la cuota alimentaria hacía la señora Linnney Adriana Chala. 
Es importante aclarar que, dentro de la demanda no se solicita el reconocimiento de este perjuicio a favor del señor Hugo Calderón, padre de la víctima, por lo que no se tuvo en cuenta para efectos de la liquidación.
Daño moral: Por concepto de daño moral, se reconocerá la suma de $330.000.000 distribuido de la siguiente forma:
-	$60.000.000 para Bryam Smirt Calderón en acción hereditaria 
-	$60.000.000 para Linney Adriana Chala, madre del fallecido.
-	$60.000.000 para Hugo Calderón, padre del fallecido.
-	$30.000.000 para Nicolás Calderón, hermano del fallecido.
-	$30.000.000 para Julieth Calderón, hermana del fallecido.
-	$30.000.000 para Romelia de Chala, abuela de la víctima.
-	$30.000.000 para Didimio Chala, abuelo de la víctima.
-	$30.000.000 para María del Carmen Calderón, abuela de la víctima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padres de la víctima y a sus hermanos y abuelos $30.000.000.
No se reconocerá ninguna suma para los señores Olga Vélez Calderón, Andrea Carolina Chala, Martha Viviana Chala en calidad de tias, Laura Valentina Chala, Andrés Felipe Anzola, Dylan Anzola y Julián Camilo Anzola en calidad de primos (parientes de tercer grado de consanguinidad) debido a que no está probada la relación de cercanía, la cual se debe acreditar según la Sentencia de la Corte Suprema de Justicia SP12969-2015 Rad. Nº 44595 cuyo Magistrado Ponente es Eugenio Fernández Carlier.
Daño a la vida en relación: por concepto de daño a la vida en relación se reconocerá la suma de $150.000.000 discriminado de la siguiente forma:
-	$50.000.000 para Bryam Smirt Calderón en acción hereditaria 
-	$50.000.000 para Linney Adriana Chala, madre del fallecido.
-	$50.000.000 para Hugo Calderón, padre del fallecido.
Las anteriores sumas económicas se liquidaron teniendo en cuenta los criterios jurisprudenciales fijados por la Corte Suprema de Justicia en Sentencia del 19/12/2018, MP: Margarita Cabello Blanco: 05736 31 89 001 2004 00042 01 en donde se estableció que se reconocerá en caso de muerte de la víctima, una suma máxima de $50.000.000 a los padres de la víctima.
Debe tenerse en consideración a que si bien nos encontramos en el marco de una responsabilidad civil contractual debido a que la víctima era pasajero del vehículo asegurado, lo cierto es que sus parientes impetraron la acción de responsabilidad civil extracontractual, por lo que las coberturas se afectarán de la siguiente forma:
1.	RCC muerte accidental: la suma de $110.000.000 por el daño moral y daño a la vida en relación a favor del señor Bryam Calderón (Q.E.P.D) en acción hereditaria.
2.	Responsabilidad Civil Extracontractual: la suma de $370.000.000 por los perjuicios patrimoniales y extrapatrimoniales solicitados a favor de los parientes de la víctima afectando la cobertura en mención tanto de la póliza No. 023078108 / 232 y la póliza No. 23078149 que opera en exceso.
Finalmente, debe tenerse en cuenta que la liquidación de las pretensiones se estima en $764.400.518, por lo que se afectarán las coberturas de RCC y RCE de la póliza número 023078108 / 232, cuyos valores asegurados son $180.000.000 y $120.000.000 respectivamente, y el amparo de RCE de la póliza No. 23078149 que opera en exceso y cuyo valor asegurado es de $2000.000.000</t>
  </si>
  <si>
    <t>Frente a la responsabilidad civil del asegurado:
1. EXCLUSIÓN DE LA RESPONSABILIDAD DE LOS DEMANDADOS POR CONFIGURARSE CAUSA EXTRAÑA
2. INEXISTENCIA DE RESPONSABILIDAD A CARGO DE LOS DEMANDADOS POR LA FALTA DE ACREDITACIÓN DEL NEXO CAUSAL
3. TASACIÓN EXORBITANTE DEL PERJUICIO - LOS PERJUICIOS MORALES SOLICITADOS DESCONOCEN LOS LÍMITES JURISPRUDENCIALES ESTABLECIDOS POR EL MÁXIMO ÓRGANO DE LA JURISDICCIÓN ORDINARIA.
4. IMPROCEDENCIA DEL RECONOCIMIENTO DEL DAÑO A LA VIDA EN RELACIÓN.
5. IMPROCEDENCIA DEL RECONOCIMIENTO DE LOS PERJUICIOS PATRIMONIALES SOLICITADOS – LUCRO CESANTE
6. ENRIQUECIMIENTO SIN JUSTA CAUSA
7. GENÉRICA O INNOMINADA
Frente a la Aseguradora:
1. INEXISTENCIA DE OBLIGACIÓN DE INDEMNIZAR A CARGO DE ALLIANZ SEGUROS POR INCUMPLIMIENTO DE LAS CARGAS DEL ARTÍCULO 1077 DEL CÓDIGO DE COMERCIO.
2. RIESGOS EXPRESAMENTE EXCLUIDOS EN LA PÓLIZA DE SEGURO NO. 023078108 / 232
3. CARÁCTER MERAMENTE INDEMNIZATORIO QUE REVISTEN LOS CONTRATOS DE SEGUROS.
4. SUJECIÓN A LAS CONDICIONES PARTICULARES Y GENERALES DEL CONTRATO DE SEGURO EN LA QUE SE IDENTIFICA LA PÓLIZA, EL CLAUSULADO Y LOS AMPAROS
5. EN CUALQUIER CASO, DE NINGUNA FORMA SE PODRÁ EXCEDER EL LÍMITE DEL VALOR ASEGURADO
6. DISPONIBILIDAD DEL VALOR ASEGURADO
7. GENÉRICA O INNOMINADA
Frente al llamamiento en garantía
1. CONGRUENCIA ENTRE LA SENTENCIA Y LO SOLICITADO EN LA DEMANDA	
2. FALTA DE COBERTURA MATERIAL DE LA POLIZA EN EXCESO NÚMERO 23078149
3. INEXISTENCIA DE OBLIGACIÓN INDEMNIZATORIA, POR CUANTO NO SE HA REALIZADO EL RIESGO ASEGURADO EN LA PÓLIZA NO. 023078108 / 232
4. RIESGOS EXPRESAMENTE EXCLUIDOS EN LA PÓLIZA DE SEGURO NO. 023078108 / 232
5. CARÁCTER MERAMENTE INDEMNIZATORIO QUE REVISTEN LOS CONTRATOS DE SEGUROS.
6. SUJECIÓN A LAS CONDICIONES PARTICULARES Y GENERALES DEL CONTRATO DE SEGURO EN LA QUE SE IDENTIFICA LA PÓLIZA, EL CLAUSULADO Y LOS AMPAROS
7. EN CUALQUIER CASO, DE NINGUNA FORMA SE PODRÁ EXCEDER EL LÍMITE DEL VALOR ASEGURADO
8. PRESCRIPCIÓN DE LA ACCIÓN DERIVADA DEL CONTRATO DE SEGURO
9. DISPONIBILIDAD DEL VALOR ASEGURADO
10.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</si>
</sst>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5" fontId="0" fillId="7" borderId="1" xfId="0" applyNumberFormat="1" applyFill="1"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164" fontId="0" fillId="0" borderId="1" xfId="1" applyNumberFormat="1" applyFont="1" applyBorder="1" applyAlignment="1">
      <alignment vertical="top" wrapText="1"/>
    </xf>
    <xf numFmtId="165" fontId="0" fillId="0" borderId="1" xfId="1" applyFont="1" applyBorder="1" applyAlignment="1">
      <alignment vertical="top" wrapText="1"/>
    </xf>
    <xf numFmtId="49" fontId="0" fillId="0" borderId="2" xfId="0" quotePrefix="1" applyNumberFormat="1" applyBorder="1" applyAlignment="1">
      <alignment vertical="top"/>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xf numFmtId="0" fontId="0" fillId="0" borderId="15" xfId="0" applyBorder="1" applyAlignment="1">
      <alignmen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0" fillId="0" borderId="1" xfId="0"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4440026</xdr:colOff>
      <xdr:row>89</xdr:row>
      <xdr:rowOff>58168</xdr:rowOff>
    </xdr:to>
    <xdr:pic>
      <xdr:nvPicPr>
        <xdr:cNvPr id="2" name="Imagen 1">
          <a:extLst>
            <a:ext uri="{FF2B5EF4-FFF2-40B4-BE49-F238E27FC236}">
              <a16:creationId xmlns:a16="http://schemas.microsoft.com/office/drawing/2014/main" id="{8476521D-2982-D98A-CB1F-34EF03CA654A}"/>
            </a:ext>
          </a:extLst>
        </xdr:cNvPr>
        <xdr:cNvPicPr>
          <a:picLocks noChangeAspect="1"/>
        </xdr:cNvPicPr>
      </xdr:nvPicPr>
      <xdr:blipFill>
        <a:blip xmlns:r="http://schemas.openxmlformats.org/officeDocument/2006/relationships" r:embed="rId1"/>
        <a:stretch>
          <a:fillRect/>
        </a:stretch>
      </xdr:blipFill>
      <xdr:spPr>
        <a:xfrm>
          <a:off x="0" y="9772650"/>
          <a:ext cx="9859751" cy="72971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nneyadrianachal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5" zoomScale="125" zoomScaleNormal="145" workbookViewId="0">
      <selection activeCell="B32" sqref="B32"/>
    </sheetView>
  </sheetViews>
  <sheetFormatPr baseColWidth="10" defaultColWidth="0" defaultRowHeight="15" x14ac:dyDescent="0.2"/>
  <cols>
    <col min="1" max="1" width="53.5" style="8" customWidth="1"/>
    <col min="2" max="2" width="63" style="8" customWidth="1"/>
    <col min="3" max="3" width="19.1640625" style="8" customWidth="1"/>
    <col min="4" max="16384" width="11.5" style="2" hidden="1"/>
  </cols>
  <sheetData>
    <row r="1" spans="1:3" ht="19" x14ac:dyDescent="0.2">
      <c r="A1" s="50" t="s">
        <v>0</v>
      </c>
      <c r="B1" s="50"/>
      <c r="C1" s="50"/>
    </row>
    <row r="2" spans="1:3" ht="16" x14ac:dyDescent="0.2">
      <c r="A2" s="5" t="s">
        <v>1</v>
      </c>
      <c r="B2" s="55" t="s">
        <v>171</v>
      </c>
      <c r="C2" s="56"/>
    </row>
    <row r="3" spans="1:3" ht="16" x14ac:dyDescent="0.2">
      <c r="A3" s="5" t="s">
        <v>2</v>
      </c>
      <c r="B3" s="51" t="s">
        <v>178</v>
      </c>
      <c r="C3" s="52"/>
    </row>
    <row r="4" spans="1:3" ht="48" customHeight="1" x14ac:dyDescent="0.2">
      <c r="A4" s="5" t="s">
        <v>3</v>
      </c>
      <c r="B4" s="57" t="s">
        <v>157</v>
      </c>
      <c r="C4" s="59"/>
    </row>
    <row r="5" spans="1:3" ht="203" customHeight="1" x14ac:dyDescent="0.2">
      <c r="A5" s="5" t="s">
        <v>4</v>
      </c>
      <c r="B5" s="57" t="s">
        <v>172</v>
      </c>
      <c r="C5" s="52"/>
    </row>
    <row r="6" spans="1:3" ht="18" customHeight="1" x14ac:dyDescent="0.2">
      <c r="A6" s="5" t="s">
        <v>5</v>
      </c>
      <c r="B6" s="46" t="s">
        <v>116</v>
      </c>
      <c r="C6" s="46"/>
    </row>
    <row r="7" spans="1:3" ht="16" x14ac:dyDescent="0.2">
      <c r="A7" s="27" t="s">
        <v>7</v>
      </c>
      <c r="B7" s="51" t="s">
        <v>144</v>
      </c>
      <c r="C7" s="52"/>
    </row>
    <row r="8" spans="1:3" ht="23" customHeight="1" x14ac:dyDescent="0.2">
      <c r="A8" s="28" t="s">
        <v>9</v>
      </c>
      <c r="B8" s="46" t="s">
        <v>158</v>
      </c>
      <c r="C8" s="46"/>
    </row>
    <row r="9" spans="1:3" ht="16" x14ac:dyDescent="0.2">
      <c r="A9" s="28" t="s">
        <v>10</v>
      </c>
      <c r="B9" s="46">
        <v>1022403294</v>
      </c>
      <c r="C9" s="46"/>
    </row>
    <row r="10" spans="1:3" ht="16" x14ac:dyDescent="0.2">
      <c r="A10" s="28" t="s">
        <v>11</v>
      </c>
      <c r="B10" s="11" t="s">
        <v>159</v>
      </c>
      <c r="C10" s="11"/>
    </row>
    <row r="11" spans="1:3" ht="30" customHeight="1" x14ac:dyDescent="0.2">
      <c r="A11" s="29" t="s">
        <v>12</v>
      </c>
      <c r="B11" s="11" t="s">
        <v>160</v>
      </c>
      <c r="C11" s="11"/>
    </row>
    <row r="12" spans="1:3" ht="30" customHeight="1" x14ac:dyDescent="0.2">
      <c r="A12" s="5" t="s">
        <v>13</v>
      </c>
      <c r="B12" s="45" t="s">
        <v>161</v>
      </c>
      <c r="C12" s="11"/>
    </row>
    <row r="13" spans="1:3" ht="16" x14ac:dyDescent="0.2">
      <c r="A13" s="5" t="s">
        <v>14</v>
      </c>
      <c r="B13" s="46" t="s">
        <v>162</v>
      </c>
      <c r="C13" s="46"/>
    </row>
    <row r="14" spans="1:3" ht="16" x14ac:dyDescent="0.2">
      <c r="A14" s="5" t="s">
        <v>15</v>
      </c>
      <c r="B14" s="47" t="s">
        <v>163</v>
      </c>
      <c r="C14" s="46"/>
    </row>
    <row r="15" spans="1:3" ht="16" x14ac:dyDescent="0.2">
      <c r="A15" s="5" t="s">
        <v>16</v>
      </c>
      <c r="B15" s="46" t="s">
        <v>164</v>
      </c>
      <c r="C15" s="46"/>
    </row>
    <row r="16" spans="1:3" ht="16" x14ac:dyDescent="0.2">
      <c r="A16" s="5" t="s">
        <v>17</v>
      </c>
      <c r="B16" s="46" t="s">
        <v>165</v>
      </c>
      <c r="C16" s="46"/>
    </row>
    <row r="17" spans="1:3" ht="15" customHeight="1" x14ac:dyDescent="0.2">
      <c r="A17" s="5" t="s">
        <v>18</v>
      </c>
      <c r="B17" s="11" t="s">
        <v>132</v>
      </c>
      <c r="C17" s="11"/>
    </row>
    <row r="18" spans="1:3" ht="16" x14ac:dyDescent="0.2">
      <c r="A18" s="5" t="s">
        <v>19</v>
      </c>
      <c r="B18" s="11" t="s">
        <v>166</v>
      </c>
      <c r="C18" s="11"/>
    </row>
    <row r="19" spans="1:3" ht="18.75" customHeight="1" x14ac:dyDescent="0.2">
      <c r="A19" s="5" t="s">
        <v>20</v>
      </c>
      <c r="B19" s="53">
        <v>2200000</v>
      </c>
      <c r="C19" s="54"/>
    </row>
    <row r="20" spans="1:3" ht="16" x14ac:dyDescent="0.2">
      <c r="A20" s="5" t="s">
        <v>21</v>
      </c>
      <c r="B20" s="46">
        <v>12</v>
      </c>
      <c r="C20" s="46"/>
    </row>
    <row r="21" spans="1:3" ht="17.25" customHeight="1" x14ac:dyDescent="0.2">
      <c r="A21" s="5" t="s">
        <v>22</v>
      </c>
      <c r="B21" s="11" t="s">
        <v>146</v>
      </c>
      <c r="C21" s="11"/>
    </row>
    <row r="22" spans="1:3" ht="16" x14ac:dyDescent="0.2">
      <c r="A22" s="28" t="s">
        <v>23</v>
      </c>
      <c r="B22" s="14" t="s">
        <v>165</v>
      </c>
      <c r="C22" s="14"/>
    </row>
    <row r="23" spans="1:3" ht="16" x14ac:dyDescent="0.2">
      <c r="A23" s="28" t="s">
        <v>24</v>
      </c>
      <c r="B23" s="44" t="s">
        <v>166</v>
      </c>
      <c r="C23" s="14"/>
    </row>
    <row r="24" spans="1:3" ht="16" x14ac:dyDescent="0.2">
      <c r="A24" s="28" t="s">
        <v>25</v>
      </c>
      <c r="B24" s="44" t="s">
        <v>166</v>
      </c>
      <c r="C24" s="14"/>
    </row>
    <row r="25" spans="1:3" ht="151.5" customHeight="1" x14ac:dyDescent="0.2">
      <c r="A25" s="58" t="s">
        <v>26</v>
      </c>
      <c r="B25" s="14" t="s">
        <v>167</v>
      </c>
      <c r="C25" s="15"/>
    </row>
    <row r="26" spans="1:3" ht="16" x14ac:dyDescent="0.2">
      <c r="A26" s="28" t="s">
        <v>27</v>
      </c>
      <c r="B26" s="15" t="s">
        <v>168</v>
      </c>
      <c r="C26" s="15"/>
    </row>
    <row r="27" spans="1:3" ht="100" customHeight="1" x14ac:dyDescent="0.2">
      <c r="A27" s="28" t="s">
        <v>28</v>
      </c>
      <c r="B27" s="15" t="s">
        <v>169</v>
      </c>
      <c r="C27" s="15"/>
    </row>
    <row r="28" spans="1:3" ht="16" x14ac:dyDescent="0.2">
      <c r="A28" s="28" t="s">
        <v>29</v>
      </c>
      <c r="B28" s="15" t="s">
        <v>170</v>
      </c>
      <c r="C28" s="15"/>
    </row>
    <row r="29" spans="1:3" ht="16" x14ac:dyDescent="0.2">
      <c r="A29" s="28" t="s">
        <v>30</v>
      </c>
      <c r="B29" s="15" t="s">
        <v>186</v>
      </c>
      <c r="C29" s="15"/>
    </row>
    <row r="30" spans="1:3" ht="16" x14ac:dyDescent="0.2">
      <c r="A30" s="28" t="s">
        <v>31</v>
      </c>
      <c r="B30" s="48" t="s">
        <v>185</v>
      </c>
      <c r="C30" s="49"/>
    </row>
    <row r="31" spans="1:3" ht="15" customHeight="1" x14ac:dyDescent="0.2">
      <c r="A31" s="5" t="s">
        <v>32</v>
      </c>
      <c r="B31" s="47" t="s">
        <v>184</v>
      </c>
      <c r="C31" s="47"/>
    </row>
    <row r="32" spans="1:3" ht="48" x14ac:dyDescent="0.2">
      <c r="A32" s="5" t="s">
        <v>33</v>
      </c>
      <c r="B32" s="47" t="s">
        <v>183</v>
      </c>
      <c r="C32" s="46"/>
    </row>
    <row r="37" ht="15" customHeight="1" x14ac:dyDescent="0.2"/>
    <row r="38" ht="15" customHeight="1" x14ac:dyDescent="0.2"/>
    <row r="45"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hyperlinks>
    <hyperlink ref="B12" r:id="rId1" xr:uid="{30F4ADEE-3966-8E46-B75F-15B51FC0A36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0" zoomScaleNormal="100" workbookViewId="0">
      <selection activeCell="B5" sqref="B5:C5"/>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80" t="s">
        <v>34</v>
      </c>
      <c r="B1" s="80"/>
      <c r="C1" s="80"/>
    </row>
    <row r="2" spans="1:3" ht="15.75" customHeight="1" x14ac:dyDescent="0.2">
      <c r="A2" s="20" t="s">
        <v>35</v>
      </c>
      <c r="B2" s="70" t="s">
        <v>173</v>
      </c>
      <c r="C2" s="71"/>
    </row>
    <row r="3" spans="1:3" s="2" customFormat="1" ht="16" x14ac:dyDescent="0.2">
      <c r="A3" s="5" t="s">
        <v>1</v>
      </c>
      <c r="B3" s="66" t="str">
        <f>'AUTOS  NOTA 322'!B2:C2</f>
        <v>73319310300220230017500</v>
      </c>
      <c r="C3" s="66"/>
    </row>
    <row r="4" spans="1:3" s="2" customFormat="1" ht="16" x14ac:dyDescent="0.2">
      <c r="A4" s="5" t="s">
        <v>2</v>
      </c>
      <c r="B4" s="66" t="str">
        <f>'AUTOS  NOTA 322'!B3:C3</f>
        <v>JUZGADO 02 CIVIL DEL CIRCUITO DE ESPINAL</v>
      </c>
      <c r="C4" s="66"/>
    </row>
    <row r="5" spans="1:3" s="2" customFormat="1" ht="16" x14ac:dyDescent="0.2">
      <c r="A5" s="5" t="s">
        <v>4</v>
      </c>
      <c r="B5" s="66" t="str">
        <f>'AUTOS  NOTA 322'!B5:C5</f>
        <v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v>
      </c>
      <c r="C5" s="66"/>
    </row>
    <row r="6" spans="1:3" s="2" customFormat="1" ht="16" x14ac:dyDescent="0.2">
      <c r="A6" s="5" t="s">
        <v>3</v>
      </c>
      <c r="B6" s="66" t="s">
        <v>157</v>
      </c>
      <c r="C6" s="66"/>
    </row>
    <row r="7" spans="1:3" s="2" customFormat="1" ht="16" x14ac:dyDescent="0.2">
      <c r="A7" s="5" t="s">
        <v>5</v>
      </c>
      <c r="B7" s="66" t="str">
        <f>'AUTOS  NOTA 322'!B6:C6</f>
        <v>LLAMADA EN GARANTIA</v>
      </c>
      <c r="C7" s="66"/>
    </row>
    <row r="8" spans="1:3" s="2" customFormat="1" ht="16" x14ac:dyDescent="0.2">
      <c r="A8" s="31" t="s">
        <v>36</v>
      </c>
      <c r="B8" s="66" t="str">
        <f>'AUTOS  NOTA 322'!B7:C8</f>
        <v xml:space="preserve">BRYAM SMIRT CALDERON CHALA </v>
      </c>
      <c r="C8" s="66"/>
    </row>
    <row r="9" spans="1:3" ht="16" x14ac:dyDescent="0.2">
      <c r="A9" s="20" t="s">
        <v>37</v>
      </c>
      <c r="B9" s="66" t="s">
        <v>174</v>
      </c>
      <c r="C9" s="66"/>
    </row>
    <row r="10" spans="1:3" ht="16" x14ac:dyDescent="0.2">
      <c r="A10" s="20" t="s">
        <v>38</v>
      </c>
      <c r="B10" s="66" t="s">
        <v>144</v>
      </c>
      <c r="C10" s="66"/>
    </row>
    <row r="11" spans="1:3" ht="16" x14ac:dyDescent="0.2">
      <c r="A11" s="20" t="s">
        <v>39</v>
      </c>
      <c r="B11" s="62">
        <v>180000000</v>
      </c>
      <c r="C11" s="63"/>
    </row>
    <row r="12" spans="1:3" ht="16" x14ac:dyDescent="0.2">
      <c r="A12" s="20" t="s">
        <v>40</v>
      </c>
      <c r="B12" s="62">
        <v>0</v>
      </c>
      <c r="C12" s="63"/>
    </row>
    <row r="13" spans="1:3" ht="16" x14ac:dyDescent="0.2">
      <c r="A13" s="20" t="s">
        <v>41</v>
      </c>
      <c r="B13" s="81" t="s">
        <v>118</v>
      </c>
      <c r="C13" s="82"/>
    </row>
    <row r="14" spans="1:3" ht="16" x14ac:dyDescent="0.2">
      <c r="A14" s="20" t="s">
        <v>42</v>
      </c>
      <c r="B14" s="83" t="s">
        <v>175</v>
      </c>
      <c r="C14" s="66"/>
    </row>
    <row r="15" spans="1:3" ht="16" x14ac:dyDescent="0.2">
      <c r="A15" s="20" t="s">
        <v>43</v>
      </c>
      <c r="B15" s="66" t="s">
        <v>113</v>
      </c>
      <c r="C15" s="66"/>
    </row>
    <row r="16" spans="1:3" ht="16" x14ac:dyDescent="0.2">
      <c r="A16" s="20" t="s">
        <v>44</v>
      </c>
      <c r="B16" s="66" t="s">
        <v>113</v>
      </c>
      <c r="C16" s="66"/>
    </row>
    <row r="17" spans="1:3" x14ac:dyDescent="0.2">
      <c r="A17" s="67" t="s">
        <v>45</v>
      </c>
      <c r="B17" s="66"/>
      <c r="C17" s="66"/>
    </row>
    <row r="18" spans="1:3" x14ac:dyDescent="0.2">
      <c r="A18" s="68"/>
      <c r="B18" s="10" t="s">
        <v>46</v>
      </c>
      <c r="C18" s="10" t="s">
        <v>47</v>
      </c>
    </row>
    <row r="19" spans="1:3" ht="16" x14ac:dyDescent="0.2">
      <c r="A19" s="68"/>
      <c r="B19" s="6" t="s">
        <v>48</v>
      </c>
      <c r="C19" s="6"/>
    </row>
    <row r="20" spans="1:3" x14ac:dyDescent="0.2">
      <c r="A20" s="68"/>
      <c r="B20" s="6"/>
      <c r="C20" s="6"/>
    </row>
    <row r="21" spans="1:3" x14ac:dyDescent="0.2">
      <c r="A21" s="69"/>
      <c r="B21" s="6"/>
      <c r="C21" s="6"/>
    </row>
    <row r="22" spans="1:3" ht="16" x14ac:dyDescent="0.2">
      <c r="A22" s="20" t="s">
        <v>49</v>
      </c>
      <c r="B22" s="66" t="s">
        <v>120</v>
      </c>
      <c r="C22" s="66"/>
    </row>
    <row r="23" spans="1:3" ht="16" x14ac:dyDescent="0.2">
      <c r="A23" s="20" t="s">
        <v>50</v>
      </c>
      <c r="B23" s="70" t="s">
        <v>120</v>
      </c>
      <c r="C23" s="71"/>
    </row>
    <row r="24" spans="1:3" ht="16" x14ac:dyDescent="0.2">
      <c r="A24" s="20" t="s">
        <v>51</v>
      </c>
      <c r="B24" s="66" t="s">
        <v>136</v>
      </c>
      <c r="C24" s="66"/>
    </row>
    <row r="25" spans="1:3" ht="16" x14ac:dyDescent="0.2">
      <c r="A25" s="20" t="s">
        <v>52</v>
      </c>
      <c r="B25" s="66" t="s">
        <v>113</v>
      </c>
      <c r="C25" s="66"/>
    </row>
    <row r="26" spans="1:3" ht="16" x14ac:dyDescent="0.2">
      <c r="A26" s="20" t="s">
        <v>53</v>
      </c>
      <c r="B26" s="66">
        <v>60000000</v>
      </c>
      <c r="C26" s="66"/>
    </row>
    <row r="27" spans="1:3" ht="16" x14ac:dyDescent="0.2">
      <c r="A27" s="19" t="s">
        <v>54</v>
      </c>
      <c r="B27" s="66" t="s">
        <v>120</v>
      </c>
      <c r="C27" s="66"/>
    </row>
    <row r="28" spans="1:3" x14ac:dyDescent="0.2">
      <c r="A28" s="72" t="s">
        <v>55</v>
      </c>
      <c r="B28" s="72"/>
      <c r="C28" s="72"/>
    </row>
    <row r="29" spans="1:3" ht="16" x14ac:dyDescent="0.2">
      <c r="A29" s="64" t="s">
        <v>56</v>
      </c>
      <c r="B29" s="65"/>
      <c r="C29" s="11" t="s">
        <v>176</v>
      </c>
    </row>
    <row r="30" spans="1:3" ht="16" x14ac:dyDescent="0.2">
      <c r="A30" s="64" t="s">
        <v>57</v>
      </c>
      <c r="B30" s="65"/>
      <c r="C30" s="11" t="s">
        <v>176</v>
      </c>
    </row>
    <row r="31" spans="1:3" ht="16" x14ac:dyDescent="0.2">
      <c r="A31" s="64" t="s">
        <v>58</v>
      </c>
      <c r="B31" s="65"/>
      <c r="C31" s="12" t="s">
        <v>176</v>
      </c>
    </row>
    <row r="32" spans="1:3" x14ac:dyDescent="0.2">
      <c r="A32" s="64" t="s">
        <v>59</v>
      </c>
      <c r="B32" s="65"/>
      <c r="C32" s="11"/>
    </row>
    <row r="33" spans="1:3" x14ac:dyDescent="0.2">
      <c r="A33" s="64" t="s">
        <v>60</v>
      </c>
      <c r="B33" s="65"/>
      <c r="C33" s="11"/>
    </row>
    <row r="34" spans="1:3" x14ac:dyDescent="0.2">
      <c r="A34" s="64" t="s">
        <v>61</v>
      </c>
      <c r="B34" s="65"/>
      <c r="C34" s="13"/>
    </row>
    <row r="35" spans="1:3" x14ac:dyDescent="0.2">
      <c r="A35" s="60" t="s">
        <v>62</v>
      </c>
      <c r="B35" s="61"/>
      <c r="C35" s="14"/>
    </row>
    <row r="36" spans="1:3" x14ac:dyDescent="0.2">
      <c r="A36" s="60" t="s">
        <v>63</v>
      </c>
      <c r="B36" s="61"/>
      <c r="C36" s="15"/>
    </row>
    <row r="37" spans="1:3" x14ac:dyDescent="0.2">
      <c r="A37" s="73" t="s">
        <v>64</v>
      </c>
      <c r="B37" s="74"/>
      <c r="C37" s="15"/>
    </row>
    <row r="38" spans="1:3" x14ac:dyDescent="0.2">
      <c r="A38" s="75"/>
      <c r="B38" s="76"/>
      <c r="C38" s="15"/>
    </row>
    <row r="39" spans="1:3" x14ac:dyDescent="0.2">
      <c r="A39" s="77"/>
      <c r="B39" s="78"/>
      <c r="C39" s="15"/>
    </row>
    <row r="40" spans="1:3" x14ac:dyDescent="0.2">
      <c r="A40" s="79" t="s">
        <v>65</v>
      </c>
      <c r="B40" s="79"/>
      <c r="C40" s="79"/>
    </row>
    <row r="41" spans="1:3" ht="16" x14ac:dyDescent="0.2">
      <c r="A41" s="17" t="s">
        <v>66</v>
      </c>
      <c r="B41" s="18"/>
      <c r="C41" s="15" t="s">
        <v>176</v>
      </c>
    </row>
    <row r="42" spans="1:3" x14ac:dyDescent="0.2">
      <c r="A42" s="60" t="s">
        <v>67</v>
      </c>
      <c r="B42" s="61"/>
      <c r="C42" s="15"/>
    </row>
    <row r="43" spans="1:3" x14ac:dyDescent="0.2">
      <c r="A43" s="60" t="s">
        <v>68</v>
      </c>
      <c r="B43" s="61"/>
      <c r="C43" s="15"/>
    </row>
    <row r="44" spans="1:3" ht="16" x14ac:dyDescent="0.2">
      <c r="A44" s="17" t="s">
        <v>69</v>
      </c>
      <c r="B44" s="18"/>
      <c r="C44" s="15"/>
    </row>
    <row r="45" spans="1:3" ht="16" x14ac:dyDescent="0.2">
      <c r="A45" s="17" t="s">
        <v>70</v>
      </c>
      <c r="B45" s="18"/>
      <c r="C45" s="15"/>
    </row>
    <row r="46" spans="1:3" x14ac:dyDescent="0.2">
      <c r="A46" s="60" t="s">
        <v>71</v>
      </c>
      <c r="B46" s="61"/>
      <c r="C46" s="15"/>
    </row>
    <row r="47" spans="1:3" ht="16" x14ac:dyDescent="0.2">
      <c r="A47" s="17" t="s">
        <v>72</v>
      </c>
      <c r="B47" s="16"/>
      <c r="C47" s="15"/>
    </row>
    <row r="48" spans="1:3" x14ac:dyDescent="0.2">
      <c r="A48" s="60" t="s">
        <v>73</v>
      </c>
      <c r="B48" s="61"/>
      <c r="C48" s="15"/>
    </row>
    <row r="49" spans="1:3" x14ac:dyDescent="0.2">
      <c r="A49" s="60" t="s">
        <v>74</v>
      </c>
      <c r="B49" s="61"/>
      <c r="C49" s="15"/>
    </row>
    <row r="50" spans="1:3" x14ac:dyDescent="0.2">
      <c r="A50" s="60" t="s">
        <v>64</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1" sqref="B41:C41"/>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80" t="s">
        <v>75</v>
      </c>
      <c r="B1" s="80"/>
      <c r="C1" s="80"/>
    </row>
    <row r="2" spans="1:9" ht="15" customHeight="1" x14ac:dyDescent="0.2">
      <c r="A2" s="35" t="s">
        <v>35</v>
      </c>
      <c r="B2" s="87" t="str">
        <f>'AUTOS NOTA 321'!B2:C2</f>
        <v>120807005-APJ32217</v>
      </c>
      <c r="C2" s="88"/>
    </row>
    <row r="3" spans="1:9" ht="16" x14ac:dyDescent="0.2">
      <c r="A3" s="36" t="s">
        <v>1</v>
      </c>
      <c r="B3" s="102" t="str">
        <f>'AUTOS  NOTA 322'!B2:C2</f>
        <v>73319310300220230017500</v>
      </c>
      <c r="C3" s="102"/>
    </row>
    <row r="4" spans="1:9" ht="16" x14ac:dyDescent="0.2">
      <c r="A4" s="36" t="s">
        <v>2</v>
      </c>
      <c r="B4" s="102" t="str">
        <f>'AUTOS  NOTA 322'!B3:C3</f>
        <v>JUZGADO 02 CIVIL DEL CIRCUITO DE ESPINAL</v>
      </c>
      <c r="C4" s="102"/>
    </row>
    <row r="5" spans="1:9" ht="16" x14ac:dyDescent="0.2">
      <c r="A5" s="36" t="s">
        <v>3</v>
      </c>
      <c r="B5" s="103" t="s">
        <v>157</v>
      </c>
      <c r="C5" s="102"/>
    </row>
    <row r="6" spans="1:9" ht="15" customHeight="1" x14ac:dyDescent="0.2">
      <c r="A6" s="36" t="s">
        <v>4</v>
      </c>
      <c r="B6" s="103" t="s">
        <v>177</v>
      </c>
      <c r="C6" s="102"/>
    </row>
    <row r="7" spans="1:9" ht="16" x14ac:dyDescent="0.2">
      <c r="A7" s="36" t="s">
        <v>5</v>
      </c>
      <c r="B7" s="102" t="str">
        <f>'AUTOS  NOTA 322'!B6:C6</f>
        <v>LLAMADA EN GARANTIA</v>
      </c>
      <c r="C7" s="102"/>
    </row>
    <row r="8" spans="1:9" ht="16" x14ac:dyDescent="0.2">
      <c r="A8" s="38" t="s">
        <v>36</v>
      </c>
      <c r="B8" s="102" t="str">
        <f>'AUTOS  NOTA 322'!B7:C8</f>
        <v xml:space="preserve">BRYAM SMIRT CALDERON CHALA </v>
      </c>
      <c r="C8" s="102"/>
    </row>
    <row r="9" spans="1:9" ht="32" x14ac:dyDescent="0.2">
      <c r="A9" s="36" t="s">
        <v>76</v>
      </c>
      <c r="B9" s="100">
        <f>SUM(C11,C12,C14,C15,C17)</f>
        <v>2591334262</v>
      </c>
      <c r="C9" s="101"/>
    </row>
    <row r="10" spans="1:9" x14ac:dyDescent="0.2">
      <c r="A10" s="104" t="s">
        <v>77</v>
      </c>
      <c r="B10" s="92" t="s">
        <v>78</v>
      </c>
      <c r="C10" s="93"/>
    </row>
    <row r="11" spans="1:9" ht="16" x14ac:dyDescent="0.2">
      <c r="A11" s="104"/>
      <c r="B11" s="37" t="s">
        <v>79</v>
      </c>
      <c r="C11" s="32">
        <v>431334262</v>
      </c>
    </row>
    <row r="12" spans="1:9" ht="16" x14ac:dyDescent="0.2">
      <c r="A12" s="104"/>
      <c r="B12" s="37" t="s">
        <v>80</v>
      </c>
      <c r="C12" s="32"/>
    </row>
    <row r="13" spans="1:9" x14ac:dyDescent="0.2">
      <c r="A13" s="104"/>
      <c r="B13" s="92"/>
      <c r="C13" s="93"/>
    </row>
    <row r="14" spans="1:9" ht="16" x14ac:dyDescent="0.2">
      <c r="A14" s="104"/>
      <c r="B14" s="37" t="s">
        <v>81</v>
      </c>
      <c r="C14" s="40">
        <v>1620000000</v>
      </c>
    </row>
    <row r="15" spans="1:9" ht="16" x14ac:dyDescent="0.2">
      <c r="A15" s="104"/>
      <c r="B15" s="37" t="s">
        <v>82</v>
      </c>
      <c r="C15" s="40">
        <v>540000000</v>
      </c>
      <c r="E15" t="s">
        <v>83</v>
      </c>
      <c r="F15" s="22">
        <v>0.7</v>
      </c>
    </row>
    <row r="16" spans="1:9" x14ac:dyDescent="0.2">
      <c r="A16" s="104"/>
      <c r="B16" s="92" t="s">
        <v>84</v>
      </c>
      <c r="C16" s="93"/>
      <c r="E16" t="s">
        <v>85</v>
      </c>
      <c r="F16" s="23">
        <v>0.3</v>
      </c>
      <c r="I16" s="25"/>
    </row>
    <row r="17" spans="1:9" x14ac:dyDescent="0.2">
      <c r="A17" s="104"/>
      <c r="B17" s="37"/>
      <c r="C17" s="41"/>
      <c r="F17" s="26"/>
      <c r="I17" s="25"/>
    </row>
    <row r="18" spans="1:9" ht="23.25" customHeight="1" x14ac:dyDescent="0.2">
      <c r="A18" s="39" t="s">
        <v>86</v>
      </c>
      <c r="B18" s="87" t="s">
        <v>83</v>
      </c>
      <c r="C18" s="88"/>
    </row>
    <row r="19" spans="1:9" ht="48" x14ac:dyDescent="0.2">
      <c r="A19" s="36" t="s">
        <v>87</v>
      </c>
      <c r="B19" s="94" t="s">
        <v>187</v>
      </c>
      <c r="C19" s="95"/>
    </row>
    <row r="20" spans="1:9" ht="15" customHeight="1" x14ac:dyDescent="0.2">
      <c r="A20" s="21" t="s">
        <v>88</v>
      </c>
      <c r="B20" s="89">
        <f>((C22+C23+C25+C26+C30+C28+C32+C34+C29+C33)-C37)*C36*C38</f>
        <v>754400518</v>
      </c>
      <c r="C20" s="89"/>
    </row>
    <row r="21" spans="1:9" ht="16" x14ac:dyDescent="0.2">
      <c r="A21" s="7" t="s">
        <v>89</v>
      </c>
      <c r="B21" s="96" t="s">
        <v>78</v>
      </c>
      <c r="C21" s="97"/>
    </row>
    <row r="22" spans="1:9" ht="16" x14ac:dyDescent="0.2">
      <c r="A22" s="98"/>
      <c r="B22" s="37" t="s">
        <v>180</v>
      </c>
      <c r="C22" s="32">
        <v>654400518</v>
      </c>
    </row>
    <row r="23" spans="1:9" ht="16" x14ac:dyDescent="0.2">
      <c r="A23" s="99"/>
      <c r="B23" s="37" t="s">
        <v>179</v>
      </c>
      <c r="C23" s="32">
        <v>100000000</v>
      </c>
    </row>
    <row r="24" spans="1:9" x14ac:dyDescent="0.2">
      <c r="A24" s="99"/>
      <c r="B24" s="92" t="s">
        <v>90</v>
      </c>
      <c r="C24" s="93"/>
    </row>
    <row r="25" spans="1:9" ht="16" x14ac:dyDescent="0.2">
      <c r="A25" s="99"/>
      <c r="B25" s="37" t="s">
        <v>81</v>
      </c>
      <c r="C25" s="32"/>
    </row>
    <row r="26" spans="1:9" ht="29" customHeight="1" x14ac:dyDescent="0.2">
      <c r="A26" s="99"/>
      <c r="B26" s="37" t="s">
        <v>91</v>
      </c>
      <c r="C26" s="32"/>
    </row>
    <row r="27" spans="1:9" x14ac:dyDescent="0.2">
      <c r="A27" s="99"/>
      <c r="B27" s="92" t="s">
        <v>92</v>
      </c>
      <c r="C27" s="93"/>
    </row>
    <row r="28" spans="1:9" ht="16" x14ac:dyDescent="0.2">
      <c r="A28" s="99"/>
      <c r="B28" s="37" t="s">
        <v>93</v>
      </c>
      <c r="C28" s="32">
        <v>0</v>
      </c>
    </row>
    <row r="29" spans="1:9" ht="16" x14ac:dyDescent="0.2">
      <c r="A29" s="99"/>
      <c r="B29" s="37" t="s">
        <v>79</v>
      </c>
      <c r="C29" s="32">
        <v>0</v>
      </c>
    </row>
    <row r="30" spans="1:9" ht="16" x14ac:dyDescent="0.2">
      <c r="A30" s="99"/>
      <c r="B30" s="37" t="s">
        <v>80</v>
      </c>
      <c r="C30" s="32">
        <v>0</v>
      </c>
    </row>
    <row r="31" spans="1:9" x14ac:dyDescent="0.2">
      <c r="A31" s="99"/>
      <c r="B31" s="92" t="s">
        <v>94</v>
      </c>
      <c r="C31" s="93"/>
    </row>
    <row r="32" spans="1:9" x14ac:dyDescent="0.2">
      <c r="A32" s="99"/>
      <c r="B32" s="37"/>
      <c r="C32" s="32"/>
    </row>
    <row r="33" spans="1:3" ht="16" x14ac:dyDescent="0.2">
      <c r="A33" s="99"/>
      <c r="B33" s="37" t="s">
        <v>79</v>
      </c>
      <c r="C33" s="32">
        <v>0</v>
      </c>
    </row>
    <row r="34" spans="1:3" ht="16" x14ac:dyDescent="0.2">
      <c r="A34" s="99"/>
      <c r="B34" s="37" t="s">
        <v>80</v>
      </c>
      <c r="C34" s="32">
        <v>0</v>
      </c>
    </row>
    <row r="35" spans="1:3" x14ac:dyDescent="0.2">
      <c r="A35" s="99"/>
      <c r="B35" s="92" t="s">
        <v>95</v>
      </c>
      <c r="C35" s="93"/>
    </row>
    <row r="36" spans="1:3" ht="16" x14ac:dyDescent="0.2">
      <c r="A36" s="99"/>
      <c r="B36" s="37" t="s">
        <v>96</v>
      </c>
      <c r="C36" s="33">
        <v>1</v>
      </c>
    </row>
    <row r="37" spans="1:3" ht="16" x14ac:dyDescent="0.2">
      <c r="A37" s="99"/>
      <c r="B37" s="37" t="s">
        <v>40</v>
      </c>
      <c r="C37" s="34">
        <v>0</v>
      </c>
    </row>
    <row r="38" spans="1:3" ht="16" x14ac:dyDescent="0.2">
      <c r="A38" s="99"/>
      <c r="B38" s="37" t="s">
        <v>97</v>
      </c>
      <c r="C38" s="33">
        <v>1</v>
      </c>
    </row>
    <row r="39" spans="1:3" ht="16" x14ac:dyDescent="0.2">
      <c r="A39" s="24" t="s">
        <v>98</v>
      </c>
      <c r="B39" s="89">
        <f>IFERROR(B20*(VLOOKUP(B18,E15:F17,2,0)),16666)</f>
        <v>528080362.59999996</v>
      </c>
      <c r="C39" s="89"/>
    </row>
    <row r="40" spans="1:3" ht="93" customHeight="1" x14ac:dyDescent="0.2">
      <c r="A40" s="36" t="s">
        <v>99</v>
      </c>
      <c r="B40" s="90" t="s">
        <v>188</v>
      </c>
      <c r="C40" s="91"/>
    </row>
    <row r="41" spans="1:3" ht="211.5" customHeight="1" x14ac:dyDescent="0.2">
      <c r="A41" s="36" t="s">
        <v>100</v>
      </c>
      <c r="B41" s="85" t="s">
        <v>189</v>
      </c>
      <c r="C41" s="86"/>
    </row>
    <row r="42" spans="1:3" ht="26" customHeight="1" x14ac:dyDescent="0.2">
      <c r="A42" s="43" t="s">
        <v>101</v>
      </c>
      <c r="B42" s="43"/>
      <c r="C42" s="43"/>
    </row>
    <row r="43" spans="1:3" x14ac:dyDescent="0.2">
      <c r="A43" s="42" t="s">
        <v>102</v>
      </c>
      <c r="B43" s="84" t="s">
        <v>181</v>
      </c>
      <c r="C43" s="84"/>
    </row>
    <row r="44" spans="1:3" ht="41" customHeight="1" x14ac:dyDescent="0.2">
      <c r="A44" s="42" t="s">
        <v>103</v>
      </c>
      <c r="B44" s="84" t="s">
        <v>182</v>
      </c>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80" t="s">
        <v>104</v>
      </c>
      <c r="B1" s="80"/>
      <c r="C1" s="80"/>
    </row>
    <row r="2" spans="1:3" ht="16" x14ac:dyDescent="0.2">
      <c r="A2" s="20" t="s">
        <v>35</v>
      </c>
      <c r="B2" s="70" t="str">
        <f>'AUTOS NOTA 324'!B2:C2</f>
        <v>120807005-APJ32217</v>
      </c>
      <c r="C2" s="71"/>
    </row>
    <row r="3" spans="1:3" ht="16" x14ac:dyDescent="0.2">
      <c r="A3" s="5" t="s">
        <v>1</v>
      </c>
      <c r="B3" s="66" t="str">
        <f>'AUTOS  NOTA 322'!B2:C2</f>
        <v>73319310300220230017500</v>
      </c>
      <c r="C3" s="66"/>
    </row>
    <row r="4" spans="1:3" ht="16" x14ac:dyDescent="0.2">
      <c r="A4" s="5" t="s">
        <v>2</v>
      </c>
      <c r="B4" s="66" t="str">
        <f>'AUTOS  NOTA 322'!B3:C3</f>
        <v>JUZGADO 02 CIVIL DEL CIRCUITO DE ESPINAL</v>
      </c>
      <c r="C4" s="66"/>
    </row>
    <row r="5" spans="1:3" ht="16" x14ac:dyDescent="0.2">
      <c r="A5" s="5" t="s">
        <v>3</v>
      </c>
      <c r="B5" s="66" t="str">
        <f>'AUTOS  NOTA 322'!B5:C5</f>
        <v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v>
      </c>
      <c r="C5" s="66"/>
    </row>
    <row r="6" spans="1:3" ht="15" customHeight="1" x14ac:dyDescent="0.2">
      <c r="A6" s="5" t="s">
        <v>4</v>
      </c>
      <c r="B6" s="66" t="e">
        <f>_xlfn.SINGLE('AUTOS  NOTA 322'!#REF!)</f>
        <v>#REF!</v>
      </c>
      <c r="C6" s="66"/>
    </row>
    <row r="7" spans="1:3" ht="15" customHeight="1" x14ac:dyDescent="0.2">
      <c r="A7" s="5" t="s">
        <v>5</v>
      </c>
      <c r="B7" s="66" t="str">
        <f>'AUTOS  NOTA 322'!B6:C6</f>
        <v>LLAMADA EN GARANTIA</v>
      </c>
      <c r="C7" s="66"/>
    </row>
    <row r="8" spans="1:3" ht="15" customHeight="1" x14ac:dyDescent="0.2">
      <c r="A8" s="31" t="s">
        <v>36</v>
      </c>
      <c r="B8" s="66" t="str">
        <f>'AUTOS  NOTA 322'!B7:C8</f>
        <v xml:space="preserve">BRYAM SMIRT CALDERON CHALA </v>
      </c>
      <c r="C8" s="66"/>
    </row>
    <row r="9" spans="1:3" ht="19" customHeight="1" x14ac:dyDescent="0.2">
      <c r="A9" s="5" t="s">
        <v>105</v>
      </c>
      <c r="B9" s="66"/>
      <c r="C9" s="66"/>
    </row>
    <row r="10" spans="1:3" ht="16" x14ac:dyDescent="0.2">
      <c r="A10" s="7" t="s">
        <v>89</v>
      </c>
      <c r="B10" s="107">
        <f>'AUTOS NOTA 324'!B20:C20</f>
        <v>754400518</v>
      </c>
      <c r="C10" s="107"/>
    </row>
    <row r="11" spans="1:3" ht="16" x14ac:dyDescent="0.2">
      <c r="A11" s="7" t="s">
        <v>106</v>
      </c>
      <c r="B11" s="108">
        <f>'AUTOS NOTA 324'!B39:C39</f>
        <v>528080362.59999996</v>
      </c>
      <c r="C11" s="66"/>
    </row>
    <row r="12" spans="1:3" ht="32" x14ac:dyDescent="0.2">
      <c r="A12" s="7" t="s">
        <v>107</v>
      </c>
      <c r="B12" s="105"/>
      <c r="C12" s="106"/>
    </row>
    <row r="13" spans="1:3" ht="48" x14ac:dyDescent="0.2">
      <c r="A13" s="5" t="s">
        <v>108</v>
      </c>
      <c r="B13" s="66"/>
      <c r="C13" s="66"/>
    </row>
    <row r="14" spans="1:3" ht="48" x14ac:dyDescent="0.2">
      <c r="A14" s="5" t="s">
        <v>109</v>
      </c>
      <c r="B14" s="66"/>
      <c r="C14" s="66"/>
    </row>
    <row r="15" spans="1:3" ht="16" x14ac:dyDescent="0.2">
      <c r="A15" s="5" t="s">
        <v>110</v>
      </c>
      <c r="B15" s="6"/>
      <c r="C15" s="6"/>
    </row>
    <row r="16" spans="1:3" ht="16" x14ac:dyDescent="0.2">
      <c r="A16" s="7" t="s">
        <v>111</v>
      </c>
      <c r="B16" s="66"/>
      <c r="C16" s="66"/>
    </row>
    <row r="17" spans="1:3" ht="16" x14ac:dyDescent="0.2">
      <c r="A17" s="6" t="s">
        <v>112</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41</v>
      </c>
      <c r="B1" t="s">
        <v>113</v>
      </c>
      <c r="C1" s="9" t="s">
        <v>45</v>
      </c>
      <c r="D1" s="9" t="s">
        <v>114</v>
      </c>
      <c r="E1" s="3" t="s">
        <v>51</v>
      </c>
      <c r="F1" s="2" t="s">
        <v>83</v>
      </c>
      <c r="G1" s="4">
        <v>0</v>
      </c>
      <c r="H1" t="s">
        <v>18</v>
      </c>
      <c r="I1" t="s">
        <v>115</v>
      </c>
      <c r="K1" t="s">
        <v>116</v>
      </c>
      <c r="L1" s="30" t="s">
        <v>117</v>
      </c>
      <c r="M1" t="s">
        <v>118</v>
      </c>
      <c r="N1" t="s">
        <v>83</v>
      </c>
      <c r="O1" t="s">
        <v>119</v>
      </c>
    </row>
    <row r="2" spans="1:15" x14ac:dyDescent="0.2">
      <c r="A2" t="s">
        <v>118</v>
      </c>
      <c r="B2" t="s">
        <v>120</v>
      </c>
      <c r="C2" t="s">
        <v>121</v>
      </c>
      <c r="D2" s="2" t="s">
        <v>122</v>
      </c>
      <c r="E2" s="1" t="s">
        <v>123</v>
      </c>
      <c r="F2" s="2" t="s">
        <v>124</v>
      </c>
      <c r="G2" s="4">
        <v>0.7</v>
      </c>
      <c r="H2" t="s">
        <v>125</v>
      </c>
      <c r="I2" t="s">
        <v>126</v>
      </c>
      <c r="K2" t="s">
        <v>6</v>
      </c>
      <c r="L2" s="30" t="s">
        <v>127</v>
      </c>
      <c r="M2" t="s">
        <v>128</v>
      </c>
      <c r="N2" t="s">
        <v>85</v>
      </c>
      <c r="O2" t="s">
        <v>120</v>
      </c>
    </row>
    <row r="3" spans="1:15" x14ac:dyDescent="0.2">
      <c r="A3" t="s">
        <v>128</v>
      </c>
      <c r="C3" t="s">
        <v>129</v>
      </c>
      <c r="D3" s="2" t="s">
        <v>130</v>
      </c>
      <c r="E3" s="1" t="s">
        <v>131</v>
      </c>
      <c r="F3" s="2" t="s">
        <v>85</v>
      </c>
      <c r="G3" s="4">
        <v>0.3</v>
      </c>
      <c r="H3" t="s">
        <v>132</v>
      </c>
      <c r="I3" t="s">
        <v>133</v>
      </c>
      <c r="L3" s="30" t="s">
        <v>8</v>
      </c>
      <c r="M3" t="s">
        <v>134</v>
      </c>
      <c r="N3" t="s">
        <v>124</v>
      </c>
    </row>
    <row r="4" spans="1:15" x14ac:dyDescent="0.2">
      <c r="A4" t="s">
        <v>134</v>
      </c>
      <c r="C4" t="s">
        <v>135</v>
      </c>
      <c r="E4" s="1" t="s">
        <v>136</v>
      </c>
      <c r="H4" t="s">
        <v>137</v>
      </c>
      <c r="I4" t="s">
        <v>138</v>
      </c>
      <c r="L4" t="s">
        <v>139</v>
      </c>
    </row>
    <row r="5" spans="1:15" x14ac:dyDescent="0.2">
      <c r="A5" t="s">
        <v>140</v>
      </c>
      <c r="E5" s="1" t="s">
        <v>141</v>
      </c>
      <c r="H5" t="s">
        <v>142</v>
      </c>
      <c r="I5" t="s">
        <v>143</v>
      </c>
      <c r="L5" s="30" t="s">
        <v>144</v>
      </c>
    </row>
    <row r="6" spans="1:15" x14ac:dyDescent="0.2">
      <c r="E6" s="1" t="s">
        <v>145</v>
      </c>
      <c r="I6" t="s">
        <v>146</v>
      </c>
      <c r="L6" s="30" t="s">
        <v>147</v>
      </c>
    </row>
    <row r="7" spans="1:15" x14ac:dyDescent="0.2">
      <c r="E7" s="1" t="s">
        <v>148</v>
      </c>
      <c r="I7" t="s">
        <v>149</v>
      </c>
      <c r="L7" s="30" t="s">
        <v>150</v>
      </c>
    </row>
    <row r="8" spans="1:15" x14ac:dyDescent="0.2">
      <c r="E8" s="1" t="s">
        <v>151</v>
      </c>
      <c r="L8" s="30" t="s">
        <v>92</v>
      </c>
    </row>
    <row r="9" spans="1:15" x14ac:dyDescent="0.2">
      <c r="L9" s="30" t="s">
        <v>152</v>
      </c>
    </row>
    <row r="10" spans="1:15" x14ac:dyDescent="0.2">
      <c r="L10" s="30" t="s">
        <v>153</v>
      </c>
    </row>
    <row r="11" spans="1:15" x14ac:dyDescent="0.2">
      <c r="L11" s="30" t="s">
        <v>154</v>
      </c>
    </row>
    <row r="12" spans="1:15" x14ac:dyDescent="0.2">
      <c r="L12" s="30" t="s">
        <v>155</v>
      </c>
    </row>
    <row r="13" spans="1:15" x14ac:dyDescent="0.2">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4" ma:contentTypeDescription="Crear nuevo documento." ma:contentTypeScope="" ma:versionID="1d0f7bc2eb83b66115e34bf51dbe6bfd">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2aa01a208a970a54f27858f6c957c500"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2.xml><?xml version="1.0" encoding="utf-8"?>
<ds:datastoreItem xmlns:ds="http://schemas.openxmlformats.org/officeDocument/2006/customXml" ds:itemID="{4360B6E4-D55C-4B25-BC76-19EDD62B6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ED4B5E-06A9-4E0B-BC66-D32CA995BA3E}">
  <ds:schemaRefs>
    <ds:schemaRef ds:uri="e7d3d6e7-89cb-4750-b948-5e984f176bb6"/>
    <ds:schemaRef ds:uri="http://www.w3.org/XML/1998/namespace"/>
    <ds:schemaRef ds:uri="http://schemas.microsoft.com/office/2006/documentManagement/types"/>
    <ds:schemaRef ds:uri="http://purl.org/dc/elements/1.1/"/>
    <ds:schemaRef ds:uri="http://purl.org/dc/dcmitype/"/>
    <ds:schemaRef ds:uri="4382931b-6036-484b-ad41-6810b26eb986"/>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2024-04-22T22:15:52Z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