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1"/>
  <workbookPr/>
  <mc:AlternateContent xmlns:mc="http://schemas.openxmlformats.org/markup-compatibility/2006">
    <mc:Choice Requires="x15">
      <x15ac:absPath xmlns:x15ac="http://schemas.microsoft.com/office/spreadsheetml/2010/11/ac" url="C:\Users\mkrodriguez\Downloads\"/>
    </mc:Choice>
  </mc:AlternateContent>
  <xr:revisionPtr revIDLastSave="0" documentId="8_{800AF235-23B8-406C-A935-55052EAB64E8}" xr6:coauthVersionLast="47" xr6:coauthVersionMax="47" xr10:uidLastSave="{00000000-0000-0000-0000-000000000000}"/>
  <bookViews>
    <workbookView xWindow="-120" yWindow="-120" windowWidth="24240" windowHeight="13020" firstSheet="2" activeTab="2"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8" l="1"/>
  <c r="B7" i="9"/>
  <c r="B6" i="9"/>
  <c r="B5" i="9"/>
  <c r="B4" i="9"/>
  <c r="B3" i="9"/>
  <c r="B7" i="8"/>
  <c r="B6" i="8"/>
  <c r="B5" i="8"/>
  <c r="B4" i="8"/>
  <c r="B3" i="8"/>
  <c r="B4" i="7"/>
  <c r="B5" i="7"/>
  <c r="B6" i="7"/>
  <c r="B7" i="7"/>
  <c r="B3" i="7"/>
  <c r="B19" i="8" l="1"/>
  <c r="B28" i="8" s="1"/>
</calcChain>
</file>

<file path=xl/sharedStrings.xml><?xml version="1.0" encoding="utf-8"?>
<sst xmlns="http://schemas.openxmlformats.org/spreadsheetml/2006/main" count="205" uniqueCount="157">
  <si>
    <t>SOLICITUD DE ANTECEDENTES -ABOGADO EXTERNO-</t>
  </si>
  <si>
    <t>Radicado(23 digitos)</t>
  </si>
  <si>
    <t>11001-31-03-023-2023-00204-00</t>
  </si>
  <si>
    <t>Juzgado</t>
  </si>
  <si>
    <t>Juzgado Veintitres (23) Civil del Circuito de Bogotá</t>
  </si>
  <si>
    <t>Demandado</t>
  </si>
  <si>
    <t>JANNETH VIVIANA FONSECA RODRIGUEZ; LELIS ALBEIRO VARGAS DEL RIO; ALLIANZ SEGUROS S.A.</t>
  </si>
  <si>
    <t xml:space="preserve">Demandante </t>
  </si>
  <si>
    <t>LUIS ANTONIO PAEZ URREGO; RUTH MARINA BUSTAMANTE PEREZ</t>
  </si>
  <si>
    <t>Tipo de vinculacion compañía</t>
  </si>
  <si>
    <t>DEMANDA DIRECTA</t>
  </si>
  <si>
    <t xml:space="preserve">Tipo de perjucio </t>
  </si>
  <si>
    <t xml:space="preserve">RCE LESIONES </t>
  </si>
  <si>
    <t>Nombre de lesionado o muerto (s)</t>
  </si>
  <si>
    <t>Numero de identificacion -</t>
  </si>
  <si>
    <t>CC. 19.269.649; CC. 1.103.113.022</t>
  </si>
  <si>
    <t>Daños</t>
  </si>
  <si>
    <t>LESIONES</t>
  </si>
  <si>
    <t xml:space="preserve">Domicilio </t>
  </si>
  <si>
    <t>CARRERA 57 B Nº 70 A – 06 BOGOTÁ D.C.; CARRERA 90 A Nº 8 A – 10 TORRE 5 APTO 219 BOGOTÁ D.C. (respectivamente)</t>
  </si>
  <si>
    <t xml:space="preserve">Telefono </t>
  </si>
  <si>
    <t>3024416878 ; 3113986443</t>
  </si>
  <si>
    <t>Correo electronico</t>
  </si>
  <si>
    <t>bustamantemarina004@gmail.com (lesionada); andresperillac29@hotmail.com (apoderado)</t>
  </si>
  <si>
    <t xml:space="preserve">Estado Civil </t>
  </si>
  <si>
    <t>No precisa la información.</t>
  </si>
  <si>
    <t xml:space="preserve">Fecha de nacimiento </t>
  </si>
  <si>
    <t>Edad</t>
  </si>
  <si>
    <t xml:space="preserve">Fecha de defuncion </t>
  </si>
  <si>
    <t>No aplica.</t>
  </si>
  <si>
    <t xml:space="preserve">Situcion Laboral </t>
  </si>
  <si>
    <t xml:space="preserve">Ocupado-trabajador cuenta ajena </t>
  </si>
  <si>
    <t xml:space="preserve">Profesion </t>
  </si>
  <si>
    <t>Sin profesión</t>
  </si>
  <si>
    <t xml:space="preserve">Ingresos Netos </t>
  </si>
  <si>
    <t>644.350 (salario mìnimo para 2015, fecha de ourrencia de los hechos) para ambos</t>
  </si>
  <si>
    <t xml:space="preserve">Numero de Lesionados y/o fallecidos </t>
  </si>
  <si>
    <t xml:space="preserve">Cuantos  lesionados y/o fallecidos  reclaman en el proceso </t>
  </si>
  <si>
    <t xml:space="preserve">Condicion </t>
  </si>
  <si>
    <t>Ocupante vehículo</t>
  </si>
  <si>
    <t>Fecha de los hechos</t>
  </si>
  <si>
    <t>12 de septiembre de 2015</t>
  </si>
  <si>
    <t>Fecha de solicitud audiencia prejudicial</t>
  </si>
  <si>
    <t>No se realizo, existe solicitud de medidas cautelares</t>
  </si>
  <si>
    <t>Fecha de audiencia prejudicial</t>
  </si>
  <si>
    <t>AMPARO A AFECTAR</t>
  </si>
  <si>
    <t>Responsabilidad Civil Extracontractual</t>
  </si>
  <si>
    <t>breve resumen de los hechos</t>
  </si>
  <si>
    <t>El día 12 de septiembre de 2015 siendo aproximadamente las 17:10 horas del día, en la avenida Boyacá frente al número 3 A - 04, en la ciudad de Bogotá D.C,  se presentó un accidente de tránsito, cuando el vehículo CHEVROLET SONIC, de placas HJY222, presuntamente asegurado por ALLIANZ SEGUROS, intenta realizar un cambio de carril (derecho a izquierdo), impactando al vehículo CHEVROLET AVEO, de placas CZG988, el cual pierde el control del mismo y termina impactando contra el árbol que se encontraba en el separador central. Producto de tal impacto fallecen el señor JUAN DAVID GAMEZ ROMERO (Q.E.P.D.) y la señora GINA CONSTANZA ESPITIA (Q.E.P.D.) y lesionados RUTH MARINA BUSTAMANTE PEREZ y LUIS ANTONIO PAEZ URREGO, actuales demandantes.
Indica que el rodante de placas HJY222 para la fecha del accidente de tránsito contaba con la póliza de seguros ALLIANZ SEGUROS S.A. que amparaba la responsabilidad civil extracontractual, razon por la que con ocasión al lamentable deceso del señor JUAN DAVID GAMEZ ROMERO (Q.E.P.D.), realizó un pago indemnizatorio a las víctimas indirectas por la suma de NOVENTA MILLONES DE PESOS MCTE ($90.000.000.oo)</t>
  </si>
  <si>
    <t>Asegurado</t>
  </si>
  <si>
    <t>Janneth Viviana Fonseca Rodríguez</t>
  </si>
  <si>
    <t>Nit Asegurado</t>
  </si>
  <si>
    <t>Placa vehículo asegurado (si aplica)</t>
  </si>
  <si>
    <t>HJY222</t>
  </si>
  <si>
    <t xml:space="preserve">No. Póliza vinculada (las que se necesite solicitar). </t>
  </si>
  <si>
    <t>Informacion no disponible en la demanda y los anexos</t>
  </si>
  <si>
    <t>Fecha de asignación</t>
  </si>
  <si>
    <t>07 de febrero de 2024</t>
  </si>
  <si>
    <t>Fecha de notificación</t>
  </si>
  <si>
    <t>01 de febrero de 2024</t>
  </si>
  <si>
    <t xml:space="preserve">Fecha de contestacion </t>
  </si>
  <si>
    <t>04 de marzo de 2024</t>
  </si>
  <si>
    <t>REMISION DE ANTECEDENTES - ABOGADO INTERNO-</t>
  </si>
  <si>
    <t>SINIESTRO - APLICATIVO</t>
  </si>
  <si>
    <t>SINIESTRO 39219665 - APJ32235</t>
  </si>
  <si>
    <t>PÓLIZA</t>
  </si>
  <si>
    <t>21104293-27855</t>
  </si>
  <si>
    <t>RCE LESIONES</t>
  </si>
  <si>
    <t>VALOR ASEGURADO</t>
  </si>
  <si>
    <t>MODALIDAD</t>
  </si>
  <si>
    <t xml:space="preserve">OCURRENCIA </t>
  </si>
  <si>
    <t xml:space="preserve">VIGENCIA </t>
  </si>
  <si>
    <t>Desde las 00:00 horas del 15/10/2014 hasta las 24:00 horas del
14/10/2015.</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</si>
  <si>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</si>
  <si>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</si>
  <si>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</si>
  <si>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</si>
  <si>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</si>
  <si>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</si>
  <si>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</si>
  <si>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</si>
  <si>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</si>
  <si>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</si>
  <si>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</si>
  <si>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</si>
  <si>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</si>
  <si>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</si>
  <si>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</si>
  <si>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</si>
  <si>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</si>
  <si>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</si>
  <si>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</si>
  <si>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</si>
  <si>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</si>
  <si>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</si>
  <si>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</si>
  <si>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</si>
  <si>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</si>
  <si>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</si>
  <si>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</si>
  <si>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</si>
  <si>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</si>
  <si>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</si>
  <si>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</si>
  <si>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</si>
  <si>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</si>
  <si>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</si>
  <si>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</si>
  <si>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</si>
  <si>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</si>
  <si>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</si>
  <si>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</si>
  <si>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</si>
  <si>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</si>
  <si>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</si>
  <si>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</si>
  <si>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</si>
  <si>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</si>
  <si>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</si>
  <si>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</si>
  <si>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</si>
  <si>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</si>
  <si>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</si>
  <si>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</si>
  <si>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</si>
  <si>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</si>
  <si>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</si>
  <si>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</si>
  <si>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</si>
  <si>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</si>
  <si>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</si>
  <si>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</si>
  <si>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</si>
  <si>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</si>
  <si>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</si>
  <si>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</si>
  <si>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NO</t>
  </si>
  <si>
    <t>CEDIDO</t>
  </si>
  <si>
    <t>FACULTATIVO</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</si>
  <si>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</si>
  <si>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</si>
  <si>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</si>
  <si>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</si>
  <si>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</si>
  <si>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</si>
  <si>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</si>
  <si>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</si>
  <si>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</si>
  <si>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</si>
  <si>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</si>
  <si>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</si>
  <si>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</si>
  <si>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</si>
  <si>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Respuesta extemporanea</t>
  </si>
  <si>
    <t>Pasajero servicio publico</t>
  </si>
  <si>
    <t xml:space="preserve">Sin reclamación previa </t>
  </si>
  <si>
    <t xml:space="preserve">Vida/RC medica- aviso de siniestro sin tramite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</si>
</sst>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_-;\-&quot;$&quot;\ * #,##0_-;_-&quot;$&quot;\ * &quot;-&quot;_-;_-@_-"/>
    <numFmt numFmtId="165" formatCode="_-&quot;$&quot;\ * #,##0.00_-;\-&quot;$&quot;\ * #,##0.00_-;_-&quot;$&quot;\ * &quot;-&quot;??_-;_-@_-"/>
    <numFmt numFmtId="166" formatCode="_-&quot;$&quot;\ * #,##0_-;\-&quot;$&quot;\ * #,##0_-;_-&quot;$&quot;\ * &quot;-&quot;??_-;_-@_-"/>
  </numFmts>
  <fonts count="8">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00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91">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164"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164"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164"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164" fontId="2" fillId="7" borderId="1" xfId="1" applyFont="1" applyFill="1" applyBorder="1" applyAlignment="1">
      <alignment horizontal="justify" vertical="top" wrapText="1"/>
    </xf>
    <xf numFmtId="0" fontId="2" fillId="8" borderId="1" xfId="0" applyFont="1" applyFill="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0" fontId="0" fillId="8" borderId="2" xfId="0" applyFill="1" applyBorder="1" applyAlignment="1">
      <alignment horizontal="left" vertical="top"/>
    </xf>
    <xf numFmtId="0" fontId="0" fillId="8" borderId="3" xfId="0" applyFill="1" applyBorder="1" applyAlignment="1">
      <alignment horizontal="left" vertical="top"/>
    </xf>
    <xf numFmtId="0" fontId="0" fillId="0" borderId="1" xfId="0" applyBorder="1" applyAlignment="1">
      <alignment horizontal="justify" vertical="top" wrapText="1"/>
    </xf>
    <xf numFmtId="0" fontId="0" fillId="0" borderId="2" xfId="0" applyBorder="1" applyAlignment="1">
      <alignment horizontal="justify" vertical="top" wrapText="1"/>
    </xf>
    <xf numFmtId="0" fontId="0" fillId="0" borderId="3" xfId="0" applyBorder="1" applyAlignment="1">
      <alignment horizontal="justify" vertical="top" wrapText="1"/>
    </xf>
    <xf numFmtId="14" fontId="0" fillId="0" borderId="1" xfId="0" applyNumberFormat="1" applyBorder="1" applyAlignment="1">
      <alignment horizontal="justify" vertical="top"/>
    </xf>
    <xf numFmtId="0" fontId="7" fillId="0" borderId="1" xfId="0" applyFont="1" applyBorder="1" applyAlignment="1">
      <alignment horizontal="justify" vertical="top"/>
    </xf>
    <xf numFmtId="0" fontId="0" fillId="8" borderId="1" xfId="0" applyFill="1" applyBorder="1" applyAlignment="1">
      <alignment horizontal="justify" vertical="top"/>
    </xf>
    <xf numFmtId="3" fontId="7" fillId="0" borderId="1" xfId="0" applyNumberFormat="1" applyFont="1" applyBorder="1" applyAlignment="1">
      <alignment horizontal="justify" vertical="top"/>
    </xf>
    <xf numFmtId="0" fontId="0" fillId="0" borderId="1" xfId="0" applyBorder="1" applyAlignment="1">
      <alignment horizontal="left" vertical="top" wrapText="1"/>
    </xf>
    <xf numFmtId="0" fontId="0" fillId="0" borderId="1" xfId="0" applyBorder="1" applyAlignment="1">
      <alignment horizontal="left" vertical="top"/>
    </xf>
    <xf numFmtId="0" fontId="3" fillId="2" borderId="0" xfId="0" applyFont="1" applyFill="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Font="1" applyBorder="1" applyAlignment="1">
      <alignment horizontal="justify" vertical="top" wrapText="1"/>
    </xf>
    <xf numFmtId="0" fontId="0" fillId="8" borderId="1" xfId="0" applyFill="1" applyBorder="1" applyAlignment="1">
      <alignment horizontal="justify" vertical="top" wrapText="1"/>
    </xf>
    <xf numFmtId="0" fontId="3" fillId="2" borderId="4" xfId="0" applyFont="1" applyFill="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left" vertical="top" wrapText="1"/>
    </xf>
    <xf numFmtId="0" fontId="0" fillId="0" borderId="3" xfId="0" applyBorder="1" applyAlignment="1">
      <alignment horizontal="left" vertical="top" wrapText="1"/>
    </xf>
    <xf numFmtId="166" fontId="0" fillId="0" borderId="2" xfId="3" applyNumberFormat="1" applyFont="1" applyBorder="1" applyAlignment="1">
      <alignment horizontal="center" vertical="top"/>
    </xf>
    <xf numFmtId="166" fontId="0" fillId="0" borderId="3" xfId="3" applyNumberFormat="1" applyFont="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164" fontId="0" fillId="5" borderId="2" xfId="1" applyFont="1" applyFill="1" applyBorder="1" applyAlignment="1">
      <alignment horizontal="justify" vertical="top"/>
    </xf>
    <xf numFmtId="164" fontId="0" fillId="5" borderId="3" xfId="1" applyFont="1" applyFill="1" applyBorder="1" applyAlignment="1">
      <alignment horizontal="justify" vertical="top"/>
    </xf>
    <xf numFmtId="0" fontId="0" fillId="0" borderId="1" xfId="0" applyBorder="1" applyAlignment="1">
      <alignment horizontal="center"/>
    </xf>
    <xf numFmtId="164"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164" fontId="0" fillId="0" borderId="2" xfId="1" applyFont="1" applyBorder="1" applyAlignment="1">
      <alignment horizontal="center" vertical="top"/>
    </xf>
    <xf numFmtId="164" fontId="0" fillId="0" borderId="3" xfId="1" applyFont="1" applyBorder="1" applyAlignment="1">
      <alignment horizontal="center" vertical="top"/>
    </xf>
    <xf numFmtId="0" fontId="2" fillId="4" borderId="5" xfId="0" applyFont="1" applyFill="1" applyBorder="1" applyAlignment="1">
      <alignment horizontal="center" vertical="top" wrapText="1"/>
    </xf>
    <xf numFmtId="0" fontId="2" fillId="4" borderId="7" xfId="0" applyFont="1" applyFill="1" applyBorder="1" applyAlignment="1">
      <alignment horizontal="center"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xf>
    <xf numFmtId="164" fontId="0" fillId="5" borderId="1" xfId="1" applyFont="1" applyFill="1" applyBorder="1" applyAlignment="1">
      <alignment horizontal="justify" vertical="top"/>
    </xf>
  </cellXfs>
  <cellStyles count="4">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F83"/>
  <sheetViews>
    <sheetView topLeftCell="A19" zoomScale="115" zoomScaleNormal="115" workbookViewId="0">
      <selection activeCell="B8" sqref="B8:C8"/>
    </sheetView>
  </sheetViews>
  <sheetFormatPr defaultColWidth="0" defaultRowHeight="15"/>
  <cols>
    <col min="1" max="1" width="46.140625" style="9" bestFit="1" customWidth="1"/>
    <col min="2" max="2" width="63.85546875" style="9" customWidth="1"/>
    <col min="3" max="3" width="19.140625" style="9" customWidth="1"/>
    <col min="4" max="4" width="11.42578125" style="2" hidden="1" customWidth="1"/>
    <col min="5" max="6" width="0" style="2" hidden="1" customWidth="1"/>
    <col min="7" max="16384" width="11.42578125" style="2" hidden="1"/>
  </cols>
  <sheetData>
    <row r="1" spans="1:3" ht="18.75">
      <c r="A1" s="49" t="s">
        <v>0</v>
      </c>
      <c r="B1" s="49"/>
      <c r="C1" s="49"/>
    </row>
    <row r="2" spans="1:3">
      <c r="A2" s="5" t="s">
        <v>1</v>
      </c>
      <c r="B2" s="35" t="s">
        <v>2</v>
      </c>
      <c r="C2" s="35"/>
    </row>
    <row r="3" spans="1:3">
      <c r="A3" s="5" t="s">
        <v>3</v>
      </c>
      <c r="B3" s="33" t="s">
        <v>4</v>
      </c>
      <c r="C3" s="33"/>
    </row>
    <row r="4" spans="1:3">
      <c r="A4" s="5" t="s">
        <v>5</v>
      </c>
      <c r="B4" s="36" t="s">
        <v>6</v>
      </c>
      <c r="C4" s="37"/>
    </row>
    <row r="5" spans="1:3">
      <c r="A5" s="5" t="s">
        <v>7</v>
      </c>
      <c r="B5" s="36" t="s">
        <v>8</v>
      </c>
      <c r="C5" s="37"/>
    </row>
    <row r="6" spans="1:3">
      <c r="A6" s="5" t="s">
        <v>9</v>
      </c>
      <c r="B6" s="33" t="s">
        <v>10</v>
      </c>
      <c r="C6" s="33"/>
    </row>
    <row r="7" spans="1:3">
      <c r="A7" s="29" t="s">
        <v>11</v>
      </c>
      <c r="B7" s="50" t="s">
        <v>12</v>
      </c>
      <c r="C7" s="51" t="s">
        <v>12</v>
      </c>
    </row>
    <row r="8" spans="1:3">
      <c r="A8" s="32" t="s">
        <v>13</v>
      </c>
      <c r="B8" s="38" t="s">
        <v>8</v>
      </c>
      <c r="C8" s="39"/>
    </row>
    <row r="9" spans="1:3">
      <c r="A9" s="30" t="s">
        <v>14</v>
      </c>
      <c r="B9" s="33" t="s">
        <v>15</v>
      </c>
      <c r="C9" s="33"/>
    </row>
    <row r="10" spans="1:3">
      <c r="A10" s="32" t="s">
        <v>16</v>
      </c>
      <c r="B10" s="38" t="s">
        <v>17</v>
      </c>
      <c r="C10" s="39"/>
    </row>
    <row r="11" spans="1:3">
      <c r="A11" s="30" t="s">
        <v>18</v>
      </c>
      <c r="B11" s="40" t="s">
        <v>19</v>
      </c>
      <c r="C11" s="40"/>
    </row>
    <row r="12" spans="1:3" ht="30" customHeight="1">
      <c r="A12" s="31" t="s">
        <v>20</v>
      </c>
      <c r="B12" s="41" t="s">
        <v>21</v>
      </c>
      <c r="C12" s="42"/>
    </row>
    <row r="13" spans="1:3" ht="30" customHeight="1">
      <c r="A13" s="5" t="s">
        <v>22</v>
      </c>
      <c r="B13" s="40" t="s">
        <v>23</v>
      </c>
      <c r="C13" s="40"/>
    </row>
    <row r="14" spans="1:3">
      <c r="A14" s="5" t="s">
        <v>24</v>
      </c>
      <c r="B14" s="33" t="s">
        <v>25</v>
      </c>
      <c r="C14" s="33"/>
    </row>
    <row r="15" spans="1:3">
      <c r="A15" s="5" t="s">
        <v>26</v>
      </c>
      <c r="B15" s="33" t="s">
        <v>25</v>
      </c>
      <c r="C15" s="33"/>
    </row>
    <row r="16" spans="1:3">
      <c r="A16" s="5" t="s">
        <v>27</v>
      </c>
      <c r="B16" s="33" t="s">
        <v>25</v>
      </c>
      <c r="C16" s="33"/>
    </row>
    <row r="17" spans="1:3">
      <c r="A17" s="5" t="s">
        <v>28</v>
      </c>
      <c r="B17" s="33" t="s">
        <v>29</v>
      </c>
      <c r="C17" s="33"/>
    </row>
    <row r="18" spans="1:3" ht="15" customHeight="1">
      <c r="A18" s="5" t="s">
        <v>30</v>
      </c>
      <c r="B18" s="40" t="s">
        <v>31</v>
      </c>
      <c r="C18" s="40" t="s">
        <v>31</v>
      </c>
    </row>
    <row r="19" spans="1:3">
      <c r="A19" s="5" t="s">
        <v>32</v>
      </c>
      <c r="B19" s="40" t="s">
        <v>33</v>
      </c>
      <c r="C19" s="40"/>
    </row>
    <row r="20" spans="1:3" ht="30" customHeight="1">
      <c r="A20" s="5" t="s">
        <v>34</v>
      </c>
      <c r="B20" s="52" t="s">
        <v>35</v>
      </c>
      <c r="C20" s="52"/>
    </row>
    <row r="21" spans="1:3">
      <c r="A21" s="5" t="s">
        <v>36</v>
      </c>
      <c r="B21" s="33">
        <v>4</v>
      </c>
      <c r="C21" s="33"/>
    </row>
    <row r="22" spans="1:3" ht="30">
      <c r="A22" s="5" t="s">
        <v>37</v>
      </c>
      <c r="B22" s="33">
        <v>2</v>
      </c>
      <c r="C22" s="33"/>
    </row>
    <row r="23" spans="1:3" ht="29.25" customHeight="1">
      <c r="A23" s="5" t="s">
        <v>38</v>
      </c>
      <c r="B23" s="40" t="s">
        <v>39</v>
      </c>
      <c r="C23" s="40"/>
    </row>
    <row r="24" spans="1:3">
      <c r="A24" s="32" t="s">
        <v>40</v>
      </c>
      <c r="B24" s="53" t="s">
        <v>41</v>
      </c>
      <c r="C24" s="53"/>
    </row>
    <row r="25" spans="1:3">
      <c r="A25" s="5" t="s">
        <v>42</v>
      </c>
      <c r="B25" s="40" t="s">
        <v>43</v>
      </c>
      <c r="C25" s="40"/>
    </row>
    <row r="26" spans="1:3">
      <c r="A26" s="5" t="s">
        <v>44</v>
      </c>
      <c r="B26" s="40" t="s">
        <v>43</v>
      </c>
      <c r="C26" s="40"/>
    </row>
    <row r="27" spans="1:3">
      <c r="A27" s="5" t="s">
        <v>45</v>
      </c>
      <c r="B27" s="41" t="s">
        <v>46</v>
      </c>
      <c r="C27" s="42"/>
    </row>
    <row r="28" spans="1:3">
      <c r="A28" s="34" t="s">
        <v>47</v>
      </c>
      <c r="B28" s="47" t="s">
        <v>48</v>
      </c>
      <c r="C28" s="48"/>
    </row>
    <row r="29" spans="1:3">
      <c r="A29" s="34"/>
      <c r="B29" s="48"/>
      <c r="C29" s="48"/>
    </row>
    <row r="30" spans="1:3">
      <c r="A30" s="34"/>
      <c r="B30" s="48"/>
      <c r="C30" s="48"/>
    </row>
    <row r="31" spans="1:3">
      <c r="A31" s="5" t="s">
        <v>49</v>
      </c>
      <c r="B31" s="33" t="s">
        <v>50</v>
      </c>
      <c r="C31" s="33"/>
    </row>
    <row r="32" spans="1:3">
      <c r="A32" s="5" t="s">
        <v>51</v>
      </c>
      <c r="B32" s="46">
        <v>52178638</v>
      </c>
      <c r="C32" s="33"/>
    </row>
    <row r="33" spans="1:3">
      <c r="A33" s="32" t="s">
        <v>52</v>
      </c>
      <c r="B33" s="45" t="s">
        <v>53</v>
      </c>
      <c r="C33" s="45"/>
    </row>
    <row r="34" spans="1:3">
      <c r="A34" s="5" t="s">
        <v>54</v>
      </c>
      <c r="B34" s="44" t="s">
        <v>55</v>
      </c>
      <c r="C34" s="33"/>
    </row>
    <row r="35" spans="1:3">
      <c r="A35" s="5" t="s">
        <v>56</v>
      </c>
      <c r="B35" s="6" t="s">
        <v>57</v>
      </c>
      <c r="C35" s="6"/>
    </row>
    <row r="36" spans="1:3">
      <c r="A36" s="5" t="s">
        <v>58</v>
      </c>
      <c r="B36" s="43" t="s">
        <v>59</v>
      </c>
      <c r="C36" s="43"/>
    </row>
    <row r="37" spans="1:3">
      <c r="A37" s="5" t="s">
        <v>60</v>
      </c>
      <c r="B37" s="33" t="s">
        <v>61</v>
      </c>
      <c r="C37" s="33"/>
    </row>
    <row r="40" spans="1:3" ht="15" customHeight="1"/>
    <row r="41" spans="1:3" ht="15" customHeight="1"/>
    <row r="48" spans="1:3" ht="15" customHeight="1"/>
    <row r="53" spans="6:6" ht="18" customHeight="1"/>
    <row r="56" spans="6:6">
      <c r="F56" s="4"/>
    </row>
    <row r="57" spans="6:6">
      <c r="F57" s="4"/>
    </row>
    <row r="58" spans="6:6">
      <c r="F58" s="4"/>
    </row>
    <row r="69" ht="36" customHeight="1"/>
    <row r="81" ht="33.75" customHeight="1"/>
    <row r="82" ht="33.75" customHeight="1"/>
    <row r="83" ht="33.75" customHeight="1"/>
  </sheetData>
  <dataConsolidate/>
  <mergeCells count="35">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 ref="B37:C37"/>
    <mergeCell ref="B36:C36"/>
    <mergeCell ref="B34:C34"/>
    <mergeCell ref="B33:C33"/>
    <mergeCell ref="B32:C32"/>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s>
  <pageMargins left="0.7" right="0.7" top="0.75" bottom="0.75" header="0.3" footer="0.3"/>
  <pageSetup orientation="portrait" r:id="rId1"/>
  <headerFooter>
    <oddHeader>&amp;C&amp;"Calibri"&amp;10&amp;K000000 Internal&amp;1#_x000D_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zoomScale="85" zoomScaleNormal="85" workbookViewId="0">
      <selection activeCell="B2" sqref="B2:C2"/>
    </sheetView>
  </sheetViews>
  <sheetFormatPr defaultColWidth="0" defaultRowHeight="15"/>
  <cols>
    <col min="1" max="1" width="49.85546875" customWidth="1"/>
    <col min="2" max="2" width="31.28515625" customWidth="1"/>
    <col min="3" max="3" width="90.140625" customWidth="1"/>
    <col min="4" max="16384" width="11.42578125" hidden="1"/>
  </cols>
  <sheetData>
    <row r="1" spans="1:3" ht="18.75">
      <c r="A1" s="54" t="s">
        <v>62</v>
      </c>
      <c r="B1" s="54"/>
      <c r="C1" s="54"/>
    </row>
    <row r="2" spans="1:3" ht="15.75" customHeight="1">
      <c r="A2" s="21" t="s">
        <v>63</v>
      </c>
      <c r="B2" s="65" t="s">
        <v>64</v>
      </c>
      <c r="C2" s="66"/>
    </row>
    <row r="3" spans="1:3" s="2" customFormat="1">
      <c r="A3" s="5" t="s">
        <v>1</v>
      </c>
      <c r="B3" s="33" t="str">
        <f>'AUTOS  NOTA 322'!B2:C2</f>
        <v>11001-31-03-023-2023-00204-00</v>
      </c>
      <c r="C3" s="33"/>
    </row>
    <row r="4" spans="1:3" s="2" customFormat="1">
      <c r="A4" s="5" t="s">
        <v>3</v>
      </c>
      <c r="B4" s="33" t="str">
        <f>'AUTOS  NOTA 322'!B3:C3</f>
        <v>Juzgado Veintitres (23) Civil del Circuito de Bogotá</v>
      </c>
      <c r="C4" s="33"/>
    </row>
    <row r="5" spans="1:3" s="2" customFormat="1">
      <c r="A5" s="5" t="s">
        <v>5</v>
      </c>
      <c r="B5" s="33" t="str">
        <f>'AUTOS  NOTA 322'!B4:C4</f>
        <v>JANNETH VIVIANA FONSECA RODRIGUEZ; LELIS ALBEIRO VARGAS DEL RIO; ALLIANZ SEGUROS S.A.</v>
      </c>
      <c r="C5" s="33"/>
    </row>
    <row r="6" spans="1:3" s="2" customFormat="1">
      <c r="A6" s="5" t="s">
        <v>7</v>
      </c>
      <c r="B6" s="33" t="str">
        <f>'AUTOS  NOTA 322'!B5:C5</f>
        <v>LUIS ANTONIO PAEZ URREGO; RUTH MARINA BUSTAMANTE PEREZ</v>
      </c>
      <c r="C6" s="33"/>
    </row>
    <row r="7" spans="1:3" s="2" customFormat="1">
      <c r="A7" s="5" t="s">
        <v>9</v>
      </c>
      <c r="B7" s="33" t="str">
        <f>'AUTOS  NOTA 322'!B6:C6</f>
        <v>DEMANDA DIRECTA</v>
      </c>
      <c r="C7" s="33"/>
    </row>
    <row r="8" spans="1:3">
      <c r="A8" s="21" t="s">
        <v>65</v>
      </c>
      <c r="B8" s="33" t="s">
        <v>66</v>
      </c>
      <c r="C8" s="33"/>
    </row>
    <row r="9" spans="1:3">
      <c r="A9" s="21" t="s">
        <v>45</v>
      </c>
      <c r="B9" s="33" t="s">
        <v>67</v>
      </c>
      <c r="C9" s="33"/>
    </row>
    <row r="10" spans="1:3">
      <c r="A10" s="21" t="s">
        <v>68</v>
      </c>
      <c r="B10" s="63">
        <v>4000000000</v>
      </c>
      <c r="C10" s="64"/>
    </row>
    <row r="11" spans="1:3">
      <c r="A11" s="21" t="s">
        <v>69</v>
      </c>
      <c r="B11" s="50" t="s">
        <v>70</v>
      </c>
      <c r="C11" s="51"/>
    </row>
    <row r="12" spans="1:3">
      <c r="A12" s="21" t="s">
        <v>71</v>
      </c>
      <c r="B12" s="40" t="s">
        <v>72</v>
      </c>
      <c r="C12" s="33"/>
    </row>
    <row r="13" spans="1:3">
      <c r="A13" s="21" t="s">
        <v>73</v>
      </c>
      <c r="B13" s="33" t="s">
        <v>74</v>
      </c>
      <c r="C13" s="33"/>
    </row>
    <row r="14" spans="1:3">
      <c r="A14" s="21" t="s">
        <v>75</v>
      </c>
      <c r="B14" s="33" t="s">
        <v>74</v>
      </c>
      <c r="C14" s="33"/>
    </row>
    <row r="15" spans="1:3">
      <c r="A15" s="55" t="s">
        <v>76</v>
      </c>
      <c r="B15" s="33" t="s">
        <v>77</v>
      </c>
      <c r="C15" s="33"/>
    </row>
    <row r="16" spans="1:3">
      <c r="A16" s="56"/>
      <c r="B16" s="11" t="s">
        <v>78</v>
      </c>
      <c r="C16" s="11" t="s">
        <v>79</v>
      </c>
    </row>
    <row r="17" spans="1:3">
      <c r="A17" s="56"/>
      <c r="B17" s="6"/>
      <c r="C17" s="6"/>
    </row>
    <row r="18" spans="1:3">
      <c r="A18" s="56"/>
      <c r="B18" s="6"/>
      <c r="C18" s="6"/>
    </row>
    <row r="19" spans="1:3">
      <c r="A19" s="57"/>
      <c r="B19" s="6"/>
      <c r="C19" s="6"/>
    </row>
    <row r="20" spans="1:3">
      <c r="A20" s="21" t="s">
        <v>80</v>
      </c>
      <c r="B20" s="33"/>
      <c r="C20" s="33"/>
    </row>
    <row r="21" spans="1:3">
      <c r="A21" s="21" t="s">
        <v>81</v>
      </c>
      <c r="B21" s="65"/>
      <c r="C21" s="66"/>
    </row>
    <row r="22" spans="1:3">
      <c r="A22" s="21" t="s">
        <v>82</v>
      </c>
      <c r="B22" s="33" t="s">
        <v>83</v>
      </c>
      <c r="C22" s="33"/>
    </row>
    <row r="23" spans="1:3">
      <c r="A23" s="21" t="s">
        <v>84</v>
      </c>
      <c r="B23" s="33"/>
      <c r="C23" s="33"/>
    </row>
    <row r="24" spans="1:3">
      <c r="A24" s="21" t="s">
        <v>85</v>
      </c>
      <c r="B24" s="33"/>
      <c r="C24" s="33"/>
    </row>
    <row r="25" spans="1:3">
      <c r="A25" s="20" t="s">
        <v>86</v>
      </c>
      <c r="B25" s="33"/>
      <c r="C25" s="33"/>
    </row>
    <row r="26" spans="1:3">
      <c r="A26" s="60" t="s">
        <v>87</v>
      </c>
      <c r="B26" s="60"/>
      <c r="C26" s="60"/>
    </row>
    <row r="27" spans="1:3">
      <c r="A27" s="61" t="s">
        <v>88</v>
      </c>
      <c r="B27" s="62"/>
      <c r="C27" s="12"/>
    </row>
    <row r="28" spans="1:3">
      <c r="A28" s="61" t="s">
        <v>89</v>
      </c>
      <c r="B28" s="62"/>
      <c r="C28" s="12"/>
    </row>
    <row r="29" spans="1:3">
      <c r="A29" s="61" t="s">
        <v>90</v>
      </c>
      <c r="B29" s="62"/>
      <c r="C29" s="13"/>
    </row>
    <row r="30" spans="1:3">
      <c r="A30" s="61" t="s">
        <v>91</v>
      </c>
      <c r="B30" s="62"/>
      <c r="C30" s="12"/>
    </row>
    <row r="31" spans="1:3">
      <c r="A31" s="61" t="s">
        <v>92</v>
      </c>
      <c r="B31" s="62"/>
      <c r="C31" s="12"/>
    </row>
    <row r="32" spans="1:3">
      <c r="A32" s="61" t="s">
        <v>93</v>
      </c>
      <c r="B32" s="62"/>
      <c r="C32" s="14"/>
    </row>
    <row r="33" spans="1:3">
      <c r="A33" s="58" t="s">
        <v>94</v>
      </c>
      <c r="B33" s="59"/>
      <c r="C33" s="15"/>
    </row>
    <row r="34" spans="1:3">
      <c r="A34" s="58" t="s">
        <v>95</v>
      </c>
      <c r="B34" s="59"/>
      <c r="C34" s="16"/>
    </row>
    <row r="35" spans="1:3">
      <c r="A35" s="67" t="s">
        <v>96</v>
      </c>
      <c r="B35" s="68"/>
      <c r="C35" s="16"/>
    </row>
    <row r="36" spans="1:3">
      <c r="A36" s="69"/>
      <c r="B36" s="70"/>
      <c r="C36" s="16"/>
    </row>
    <row r="37" spans="1:3">
      <c r="A37" s="71"/>
      <c r="B37" s="72"/>
      <c r="C37" s="16"/>
    </row>
    <row r="38" spans="1:3">
      <c r="A38" s="73" t="s">
        <v>97</v>
      </c>
      <c r="B38" s="73"/>
      <c r="C38" s="73"/>
    </row>
    <row r="39" spans="1:3">
      <c r="A39" s="18" t="s">
        <v>98</v>
      </c>
      <c r="B39" s="19"/>
      <c r="C39" s="16"/>
    </row>
    <row r="40" spans="1:3">
      <c r="A40" s="58" t="s">
        <v>99</v>
      </c>
      <c r="B40" s="59"/>
      <c r="C40" s="16"/>
    </row>
    <row r="41" spans="1:3">
      <c r="A41" s="58" t="s">
        <v>100</v>
      </c>
      <c r="B41" s="59"/>
      <c r="C41" s="16"/>
    </row>
    <row r="42" spans="1:3">
      <c r="A42" s="18" t="s">
        <v>101</v>
      </c>
      <c r="B42" s="19"/>
      <c r="C42" s="16"/>
    </row>
    <row r="43" spans="1:3">
      <c r="A43" s="18" t="s">
        <v>102</v>
      </c>
      <c r="B43" s="19"/>
      <c r="C43" s="16"/>
    </row>
    <row r="44" spans="1:3">
      <c r="A44" s="58" t="s">
        <v>103</v>
      </c>
      <c r="B44" s="59"/>
      <c r="C44" s="16"/>
    </row>
    <row r="45" spans="1:3">
      <c r="A45" s="18" t="s">
        <v>104</v>
      </c>
      <c r="B45" s="17"/>
      <c r="C45" s="16"/>
    </row>
    <row r="46" spans="1:3">
      <c r="A46" s="58" t="s">
        <v>105</v>
      </c>
      <c r="B46" s="59"/>
      <c r="C46" s="16"/>
    </row>
    <row r="47" spans="1:3">
      <c r="A47" s="58" t="s">
        <v>106</v>
      </c>
      <c r="B47" s="59"/>
      <c r="C47" s="16"/>
    </row>
    <row r="48" spans="1:3">
      <c r="A48" s="58" t="s">
        <v>96</v>
      </c>
      <c r="B48" s="59"/>
      <c r="C48" s="16"/>
    </row>
  </sheetData>
  <mergeCells count="39">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30"/>
  <sheetViews>
    <sheetView tabSelected="1" workbookViewId="0">
      <selection activeCell="B2" sqref="B2:C2"/>
    </sheetView>
  </sheetViews>
  <sheetFormatPr defaultColWidth="0" defaultRowHeight="15"/>
  <cols>
    <col min="1" max="1" width="41.85546875" customWidth="1"/>
    <col min="2" max="2" width="30.5703125" customWidth="1"/>
    <col min="3" max="3" width="54.85546875" customWidth="1"/>
    <col min="4" max="8" width="11.42578125" hidden="1" customWidth="1"/>
    <col min="9" max="9" width="12" hidden="1" customWidth="1"/>
    <col min="10" max="16384" width="11.42578125" hidden="1"/>
  </cols>
  <sheetData>
    <row r="1" spans="1:9" ht="18.75">
      <c r="A1" s="54" t="s">
        <v>107</v>
      </c>
      <c r="B1" s="54"/>
      <c r="C1" s="54"/>
    </row>
    <row r="2" spans="1:9">
      <c r="A2" s="21" t="s">
        <v>63</v>
      </c>
      <c r="B2" s="65" t="s">
        <v>64</v>
      </c>
      <c r="C2" s="66"/>
    </row>
    <row r="3" spans="1:9">
      <c r="A3" s="5" t="s">
        <v>1</v>
      </c>
      <c r="B3" s="33" t="str">
        <f>'AUTOS  NOTA 322'!B2:C2</f>
        <v>11001-31-03-023-2023-00204-00</v>
      </c>
      <c r="C3" s="33"/>
    </row>
    <row r="4" spans="1:9">
      <c r="A4" s="5" t="s">
        <v>3</v>
      </c>
      <c r="B4" s="33" t="str">
        <f>'AUTOS  NOTA 322'!B3:C3</f>
        <v>Juzgado Veintitres (23) Civil del Circuito de Bogotá</v>
      </c>
      <c r="C4" s="33"/>
    </row>
    <row r="5" spans="1:9">
      <c r="A5" s="5" t="s">
        <v>5</v>
      </c>
      <c r="B5" s="33" t="str">
        <f>'AUTOS  NOTA 322'!B4:C4</f>
        <v>JANNETH VIVIANA FONSECA RODRIGUEZ; LELIS ALBEIRO VARGAS DEL RIO; ALLIANZ SEGUROS S.A.</v>
      </c>
      <c r="C5" s="33"/>
    </row>
    <row r="6" spans="1:9">
      <c r="A6" s="5" t="s">
        <v>7</v>
      </c>
      <c r="B6" s="33" t="str">
        <f>'AUTOS  NOTA 322'!B5:C5</f>
        <v>LUIS ANTONIO PAEZ URREGO; RUTH MARINA BUSTAMANTE PEREZ</v>
      </c>
      <c r="C6" s="33"/>
    </row>
    <row r="7" spans="1:9">
      <c r="A7" s="5" t="s">
        <v>9</v>
      </c>
      <c r="B7" s="33" t="str">
        <f>'AUTOS  NOTA 322'!B6:C6</f>
        <v>DEMANDA DIRECTA</v>
      </c>
      <c r="C7" s="33"/>
    </row>
    <row r="8" spans="1:9" ht="30">
      <c r="A8" s="5" t="s">
        <v>108</v>
      </c>
      <c r="B8" s="77">
        <f>SUM(C10,C11,C13,C14,C16)</f>
        <v>0</v>
      </c>
      <c r="C8" s="78"/>
    </row>
    <row r="9" spans="1:9">
      <c r="A9" s="76" t="s">
        <v>109</v>
      </c>
      <c r="B9" s="74" t="s">
        <v>110</v>
      </c>
      <c r="C9" s="75"/>
    </row>
    <row r="10" spans="1:9">
      <c r="A10" s="76"/>
      <c r="B10" s="6" t="s">
        <v>111</v>
      </c>
      <c r="C10" s="8"/>
    </row>
    <row r="11" spans="1:9">
      <c r="A11" s="76"/>
      <c r="B11" s="6" t="s">
        <v>112</v>
      </c>
      <c r="C11" s="8"/>
    </row>
    <row r="12" spans="1:9">
      <c r="A12" s="76"/>
      <c r="B12" s="74" t="s">
        <v>113</v>
      </c>
      <c r="C12" s="75"/>
    </row>
    <row r="13" spans="1:9">
      <c r="A13" s="76"/>
      <c r="B13" s="6"/>
      <c r="C13" s="23"/>
    </row>
    <row r="14" spans="1:9">
      <c r="A14" s="76"/>
      <c r="B14" s="6"/>
      <c r="C14" s="23"/>
      <c r="E14" t="s">
        <v>114</v>
      </c>
      <c r="F14" s="24">
        <v>0.7</v>
      </c>
    </row>
    <row r="15" spans="1:9">
      <c r="A15" s="76"/>
      <c r="B15" s="74" t="s">
        <v>115</v>
      </c>
      <c r="C15" s="75"/>
      <c r="E15" t="s">
        <v>116</v>
      </c>
      <c r="F15" s="25">
        <v>0.3</v>
      </c>
      <c r="I15" s="27"/>
    </row>
    <row r="16" spans="1:9">
      <c r="A16" s="76"/>
      <c r="B16" s="6"/>
      <c r="C16" s="23"/>
      <c r="F16" s="28"/>
      <c r="I16" s="27"/>
    </row>
    <row r="17" spans="1:3" ht="23.25" customHeight="1">
      <c r="A17" s="7" t="s">
        <v>117</v>
      </c>
      <c r="B17" s="65" t="s">
        <v>118</v>
      </c>
      <c r="C17" s="66"/>
    </row>
    <row r="18" spans="1:3" ht="60">
      <c r="A18" s="5" t="s">
        <v>119</v>
      </c>
      <c r="B18" s="85"/>
      <c r="C18" s="86"/>
    </row>
    <row r="19" spans="1:3" ht="15" customHeight="1">
      <c r="A19" s="22" t="s">
        <v>120</v>
      </c>
      <c r="B19" s="80">
        <f>SUM(C21:C22,C24:C25,C27)</f>
        <v>0</v>
      </c>
      <c r="C19" s="80"/>
    </row>
    <row r="20" spans="1:3">
      <c r="A20" s="7" t="s">
        <v>121</v>
      </c>
      <c r="B20" s="87" t="s">
        <v>110</v>
      </c>
      <c r="C20" s="88"/>
    </row>
    <row r="21" spans="1:3">
      <c r="A21" s="81"/>
      <c r="B21" s="6" t="s">
        <v>111</v>
      </c>
      <c r="C21" s="8"/>
    </row>
    <row r="22" spans="1:3">
      <c r="A22" s="82"/>
      <c r="B22" s="6" t="s">
        <v>112</v>
      </c>
      <c r="C22" s="8">
        <v>0</v>
      </c>
    </row>
    <row r="23" spans="1:3">
      <c r="A23" s="82"/>
      <c r="B23" s="74" t="s">
        <v>113</v>
      </c>
      <c r="C23" s="75"/>
    </row>
    <row r="24" spans="1:3">
      <c r="A24" s="82"/>
      <c r="B24" s="6" t="s">
        <v>111</v>
      </c>
      <c r="C24" s="8">
        <v>0</v>
      </c>
    </row>
    <row r="25" spans="1:3">
      <c r="A25" s="82"/>
      <c r="B25" s="6" t="s">
        <v>112</v>
      </c>
      <c r="C25" s="8">
        <v>0</v>
      </c>
    </row>
    <row r="26" spans="1:3">
      <c r="A26" s="82"/>
      <c r="B26" s="74" t="s">
        <v>115</v>
      </c>
      <c r="C26" s="75"/>
    </row>
    <row r="27" spans="1:3">
      <c r="A27" s="82"/>
      <c r="B27" s="6"/>
      <c r="C27" s="8">
        <v>0</v>
      </c>
    </row>
    <row r="28" spans="1:3">
      <c r="A28" s="26" t="s">
        <v>122</v>
      </c>
      <c r="B28" s="83">
        <f>IFERROR(B19*(VLOOKUP(B17,E14:F16,2,0)),16666)</f>
        <v>16666</v>
      </c>
      <c r="C28" s="84"/>
    </row>
    <row r="29" spans="1:3" ht="180" customHeight="1">
      <c r="A29" s="5" t="s">
        <v>123</v>
      </c>
      <c r="B29" s="65"/>
      <c r="C29" s="66"/>
    </row>
    <row r="30" spans="1:3" ht="45">
      <c r="A30" s="5" t="s">
        <v>124</v>
      </c>
      <c r="B30" s="79"/>
      <c r="C30" s="79"/>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workbookViewId="0">
      <selection activeCell="B9" sqref="B9:C9"/>
    </sheetView>
  </sheetViews>
  <sheetFormatPr defaultColWidth="0" defaultRowHeight="15"/>
  <cols>
    <col min="1" max="1" width="37" customWidth="1"/>
    <col min="2" max="2" width="11.42578125" customWidth="1"/>
    <col min="3" max="3" width="94.42578125" customWidth="1"/>
    <col min="4" max="16384" width="11.42578125" hidden="1"/>
  </cols>
  <sheetData>
    <row r="1" spans="1:3" ht="18.75">
      <c r="A1" s="54" t="s">
        <v>125</v>
      </c>
      <c r="B1" s="54"/>
      <c r="C1" s="54"/>
    </row>
    <row r="2" spans="1:3">
      <c r="A2" s="21" t="s">
        <v>63</v>
      </c>
      <c r="B2" s="65"/>
      <c r="C2" s="66"/>
    </row>
    <row r="3" spans="1:3">
      <c r="A3" s="5" t="s">
        <v>1</v>
      </c>
      <c r="B3" s="33" t="str">
        <f>'AUTOS  NOTA 322'!B2:C2</f>
        <v>11001-31-03-023-2023-00204-00</v>
      </c>
      <c r="C3" s="33"/>
    </row>
    <row r="4" spans="1:3">
      <c r="A4" s="5" t="s">
        <v>3</v>
      </c>
      <c r="B4" s="33" t="str">
        <f>'AUTOS  NOTA 322'!B3:C3</f>
        <v>Juzgado Veintitres (23) Civil del Circuito de Bogotá</v>
      </c>
      <c r="C4" s="33"/>
    </row>
    <row r="5" spans="1:3">
      <c r="A5" s="5" t="s">
        <v>5</v>
      </c>
      <c r="B5" s="33" t="str">
        <f>'AUTOS  NOTA 322'!B4:C4</f>
        <v>JANNETH VIVIANA FONSECA RODRIGUEZ; LELIS ALBEIRO VARGAS DEL RIO; ALLIANZ SEGUROS S.A.</v>
      </c>
      <c r="C5" s="33"/>
    </row>
    <row r="6" spans="1:3">
      <c r="A6" s="5" t="s">
        <v>7</v>
      </c>
      <c r="B6" s="33" t="str">
        <f>'AUTOS  NOTA 322'!B5:C5</f>
        <v>LUIS ANTONIO PAEZ URREGO; RUTH MARINA BUSTAMANTE PEREZ</v>
      </c>
      <c r="C6" s="33"/>
    </row>
    <row r="7" spans="1:3">
      <c r="A7" s="5" t="s">
        <v>9</v>
      </c>
      <c r="B7" s="33" t="str">
        <f>'AUTOS  NOTA 322'!B6:C6</f>
        <v>DEMANDA DIRECTA</v>
      </c>
      <c r="C7" s="33"/>
    </row>
    <row r="8" spans="1:3">
      <c r="A8" s="7" t="s">
        <v>117</v>
      </c>
      <c r="B8" s="33"/>
      <c r="C8" s="33"/>
    </row>
    <row r="9" spans="1:3">
      <c r="A9" s="7" t="s">
        <v>121</v>
      </c>
      <c r="B9" s="90"/>
      <c r="C9" s="90"/>
    </row>
    <row r="10" spans="1:3">
      <c r="A10" s="7" t="s">
        <v>126</v>
      </c>
      <c r="B10" s="33"/>
      <c r="C10" s="33"/>
    </row>
    <row r="11" spans="1:3" ht="30">
      <c r="A11" s="7" t="s">
        <v>127</v>
      </c>
      <c r="B11" s="89"/>
      <c r="C11" s="89"/>
    </row>
    <row r="12" spans="1:3" ht="45">
      <c r="A12" s="5" t="s">
        <v>128</v>
      </c>
      <c r="B12" s="33"/>
      <c r="C12" s="33"/>
    </row>
    <row r="13" spans="1:3" ht="45">
      <c r="A13" s="5" t="s">
        <v>129</v>
      </c>
      <c r="B13" s="33"/>
      <c r="C13" s="33"/>
    </row>
    <row r="14" spans="1:3">
      <c r="A14" s="5" t="s">
        <v>130</v>
      </c>
      <c r="B14" s="6"/>
      <c r="C14" s="6"/>
    </row>
    <row r="15" spans="1:3">
      <c r="A15" s="7" t="s">
        <v>131</v>
      </c>
      <c r="B15" s="33"/>
      <c r="C15" s="33"/>
    </row>
    <row r="16" spans="1:3">
      <c r="A16" s="6" t="s">
        <v>132</v>
      </c>
      <c r="B16" s="89"/>
      <c r="C16" s="89"/>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defaultColWidth="11.5703125" defaultRowHeight="15"/>
  <cols>
    <col min="4" max="4" width="20.140625" bestFit="1" customWidth="1"/>
    <col min="5" max="5" width="42.85546875" bestFit="1" customWidth="1"/>
  </cols>
  <sheetData>
    <row r="1" spans="1:9">
      <c r="A1" s="10" t="s">
        <v>69</v>
      </c>
      <c r="B1" t="s">
        <v>74</v>
      </c>
      <c r="C1" s="10" t="s">
        <v>76</v>
      </c>
      <c r="D1" s="10" t="s">
        <v>133</v>
      </c>
      <c r="E1" s="3" t="s">
        <v>82</v>
      </c>
      <c r="F1" s="2" t="s">
        <v>114</v>
      </c>
      <c r="G1" s="4">
        <v>0</v>
      </c>
      <c r="H1" t="s">
        <v>30</v>
      </c>
      <c r="I1" t="s">
        <v>134</v>
      </c>
    </row>
    <row r="2" spans="1:9">
      <c r="A2" t="s">
        <v>135</v>
      </c>
      <c r="B2" t="s">
        <v>136</v>
      </c>
      <c r="C2" t="s">
        <v>137</v>
      </c>
      <c r="D2" s="2" t="s">
        <v>138</v>
      </c>
      <c r="E2" s="1" t="s">
        <v>83</v>
      </c>
      <c r="F2" s="2" t="s">
        <v>118</v>
      </c>
      <c r="G2" s="4">
        <v>0.7</v>
      </c>
      <c r="H2" t="s">
        <v>31</v>
      </c>
      <c r="I2" t="s">
        <v>139</v>
      </c>
    </row>
    <row r="3" spans="1:9">
      <c r="A3" t="s">
        <v>140</v>
      </c>
      <c r="C3" t="s">
        <v>141</v>
      </c>
      <c r="D3" s="2" t="s">
        <v>142</v>
      </c>
      <c r="E3" s="1" t="s">
        <v>143</v>
      </c>
      <c r="F3" s="2" t="s">
        <v>116</v>
      </c>
      <c r="G3" s="4">
        <v>0.3</v>
      </c>
      <c r="H3" t="s">
        <v>144</v>
      </c>
      <c r="I3" t="s">
        <v>145</v>
      </c>
    </row>
    <row r="4" spans="1:9">
      <c r="A4" t="s">
        <v>146</v>
      </c>
      <c r="C4" t="s">
        <v>77</v>
      </c>
      <c r="E4" s="1" t="s">
        <v>147</v>
      </c>
      <c r="H4" t="s">
        <v>148</v>
      </c>
      <c r="I4" t="s">
        <v>149</v>
      </c>
    </row>
    <row r="5" spans="1:9">
      <c r="A5" t="s">
        <v>150</v>
      </c>
      <c r="E5" s="1" t="s">
        <v>151</v>
      </c>
      <c r="H5" t="s">
        <v>152</v>
      </c>
      <c r="I5" t="s">
        <v>39</v>
      </c>
    </row>
    <row r="6" spans="1:9">
      <c r="E6" s="1" t="s">
        <v>153</v>
      </c>
      <c r="I6" t="s">
        <v>154</v>
      </c>
    </row>
    <row r="7" spans="1:9">
      <c r="E7" s="1" t="s">
        <v>155</v>
      </c>
    </row>
    <row r="8" spans="1:9">
      <c r="E8" s="1" t="s">
        <v>156</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 .</cp:lastModifiedBy>
  <cp:revision/>
  <dcterms:created xsi:type="dcterms:W3CDTF">2020-12-07T14:41:17Z</dcterms:created>
  <dcterms:modified xsi:type="dcterms:W3CDTF">2024-02-15T16:50:49Z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2024-02-14T10:53:28Z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92a18116-156f-481e-953c-5c5bd1ca11aa</vt:lpwstr>
  </property>
  <property fmtid="{D5CDD505-2E9C-101B-9397-08002B2CF9AE}" pid="28" name="MSIP_Label_863bc15e-e7bf-41c1-bdb3-03882d8a2e2c_ContentBits">
    <vt:lpwstr>1</vt:lpwstr>
  </property>
</Properties>
</file>