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7"/>
  <workbookPr codeName="ThisWorkbook"/>
  <mc:AlternateContent xmlns:mc="http://schemas.openxmlformats.org/markup-compatibility/2006">
    <mc:Choice Requires="x15">
      <x15ac:absPath xmlns:x15ac="http://schemas.microsoft.com/office/spreadsheetml/2010/11/ac" url="C:\Users\Luis Felipe\Desktop\GLORIA AMPARO PERDOMO VEGA\"/>
    </mc:Choice>
  </mc:AlternateContent>
  <xr:revisionPtr revIDLastSave="3" documentId="13_ncr:1_{0CB32DA5-D3DA-4BE9-ABAE-A65FC21134A1}" xr6:coauthVersionLast="47" xr6:coauthVersionMax="47" xr10:uidLastSave="{C3AFD7CA-EA3A-4163-82EE-6682ACBC4D1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<sst xmlns="http://schemas.openxmlformats.org/spreadsheetml/2006/main" count="195" uniqueCount="154">
  <si>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</si>
  <si>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</si>
  <si>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 xml:space="preserve">11001310503420200008800 </t>
  </si>
  <si>
    <t>Juzgado</t>
  </si>
  <si>
    <t>034 LABORAL CIRCUITO BOGOTA</t>
  </si>
  <si>
    <t>Demandado</t>
  </si>
  <si>
    <t>COLFONDOS Y OTRO</t>
  </si>
  <si>
    <t xml:space="preserve">Demandante </t>
  </si>
  <si>
    <t>GLORIA AMPARO PERDOMO  C.C: 63.430.773</t>
  </si>
  <si>
    <t>Tipo de vinculacion compañía</t>
  </si>
  <si>
    <t>LLAMADA EN GARANTIA</t>
  </si>
  <si>
    <t>Nombre de lesionado o muerto (s)</t>
  </si>
  <si>
    <t>N/A</t>
  </si>
  <si>
    <t>Fecha de los hechos</t>
  </si>
  <si>
    <t>01/04/1995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</si>
  <si>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</si>
  <si>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</si>
  <si>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</si>
  <si>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</si>
  <si>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</si>
  <si>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GLORIA AMPARO PERDOMO, IDENTIFICADA CON LA C.C: 63.430.773, CUENTA CON 56 AÑOS DE EDAD Y NACIÓ EL 16/01/1963. QUE DESDE EL 06/06/1984 ESTUVO COTIZANDO CONTINUAMENTE AL ISSHASTA EL 31/03/1995 CUANDO SE DIO EL TRASLADO CON ALTAS EXPECTATIVAS BRINDADAS POR EL ASESOR. QUE LA ACTORA COTIZÓ PARA EL ISS UN TOTAL DE 441 SEMANAS. EN EL MES DE ABRL DE 1995 UN ASESOR DE COLFONDOS, CON INFORMACIÓN INCOMPLETA Y PARCIALIZADA, PERSUADIÓ A LA SEÑORA VEGA PARA QUE SE TRASLADARA AL RAIS, REFIRIENDOLO CON ALTAS EXPECTATIVAS DE PENSIÓN, ASEGURÁNDOLE QUE PODRÍA PENSIONARSE ANTICIPADAMENTE Y QUE RECIBIRÍA UNA MESADA PENSIONAL IGUAL A LA DE LOS APORTES QUE ELLA REALIZARÍA. QUE LA DEMANDANTE HA COTIZADO UN TOTAL DE 1.529 SEMANAS. EL 05/11/2019 PRESENTÓ DERECHO DE PETICIÓN ANTE COLFONDOS S.A. Y COLPENSIONES SOLICITANDO EL TRASLADO AL RPM, PETICIONES QUE FUERON RESUELTAS DESFAVORABLEMENTE.</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</si>
  <si>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</si>
  <si>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</si>
  <si>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</si>
  <si>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</si>
  <si>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</si>
  <si>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</si>
  <si>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</si>
  <si>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</si>
  <si>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</si>
  <si>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</si>
  <si>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</si>
  <si>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</si>
  <si>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</si>
  <si>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</si>
  <si>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</si>
  <si>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</si>
  <si>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2/2/2024 (notificacion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</si>
  <si>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</si>
  <si>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</si>
  <si>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</si>
  <si>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</si>
  <si>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</si>
  <si>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</si>
  <si>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</si>
  <si>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</si>
  <si>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</si>
  <si>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</si>
  <si>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</si>
  <si>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</si>
  <si>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</si>
  <si>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</si>
  <si>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</si>
  <si>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</si>
  <si>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</si>
  <si>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</si>
  <si>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</si>
  <si>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</si>
  <si>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</si>
  <si>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</si>
  <si>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</si>
  <si>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</si>
  <si>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</si>
  <si>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</si>
  <si>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</si>
  <si>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</si>
  <si>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</si>
  <si>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</si>
  <si>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</si>
  <si>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</si>
  <si>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</si>
  <si>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</si>
  <si>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</si>
  <si>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</si>
  <si>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</si>
  <si>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</si>
  <si>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</si>
  <si>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</si>
  <si>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</si>
  <si>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</si>
  <si>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</si>
  <si>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</si>
  <si>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</si>
  <si>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</si>
  <si>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</si>
  <si>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AJR2068</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</si>
  <si>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</si>
  <si>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</si>
  <si>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</si>
  <si>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</si>
  <si>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</si>
  <si>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</si>
  <si>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01/04/1995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</si>
  <si>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</si>
  <si>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</si>
  <si>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</si>
  <si>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</si>
  <si>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</si>
  <si>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</si>
  <si>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</si>
  <si>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</si>
  <si>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</si>
  <si>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</si>
  <si>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A) Excepciones de merito frente a la demanda: 1) LAS EXCEPCIONES FORMULADAS POR LA ENTIDAD QUE EFECTUÓ EL LLAMAMIENTO EN GARANTÍA A MI PROCURADA, 2) AFILIACIÓN LIBRE Y ESPONTÁNEA DE LA SEÑORA GLORIA AMPARO PERDOMO VEGA PINTO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</si>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</sst>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1" xfId="0" applyBorder="1" applyAlignment="1" applyProtection="1">
      <alignment horizontal="center"/>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4">
    <cellStyle name="Moneda [0]" xfId="1" builtinId="7"/>
    <cellStyle name="Moneda [0] 2" xfId="3" xr:uid="{3E167921-1C2A-4A7B-ADC2-91D9ADE200DF}"/>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32" sqref="B32"/>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45331</v>
      </c>
      <c r="C27" s="39"/>
    </row>
    <row r="28" spans="1:3">
      <c r="A28" s="5" t="s">
        <v>36</v>
      </c>
      <c r="B28" s="35" t="s">
        <v>37</v>
      </c>
      <c r="C28" s="35"/>
    </row>
    <row r="29" spans="1:3">
      <c r="A29" s="5" t="s">
        <v>38</v>
      </c>
      <c r="B29" s="35">
        <v>45342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39</v>
      </c>
      <c r="B1" s="64"/>
      <c r="C1" s="64"/>
    </row>
    <row r="2" spans="1:3">
      <c r="A2" s="13" t="s">
        <v>40</v>
      </c>
      <c r="B2" s="65" t="s">
        <v>41</v>
      </c>
      <c r="C2" s="66"/>
    </row>
    <row r="3" spans="1:3">
      <c r="A3" s="5" t="s">
        <v>1</v>
      </c>
      <c r="B3" s="36" t="str">
        <f>'GENERALES NOTA 322'!B2:C2</f>
        <v xml:space="preserve">11001310503420200008800 </v>
      </c>
      <c r="C3" s="36"/>
    </row>
    <row r="4" spans="1:3">
      <c r="A4" s="5" t="s">
        <v>3</v>
      </c>
      <c r="B4" s="36" t="str">
        <f>'GENERALES NOTA 322'!B3:C3</f>
        <v>034 LABORAL CIRCUITO BOGOTA</v>
      </c>
      <c r="C4" s="36"/>
    </row>
    <row r="5" spans="1:3">
      <c r="A5" s="5" t="s">
        <v>5</v>
      </c>
      <c r="B5" s="36" t="str">
        <f>'GENERALES NOTA 322'!B4:C4</f>
        <v>COLFONDOS Y OTRO</v>
      </c>
      <c r="C5" s="36"/>
    </row>
    <row r="6" spans="1:3">
      <c r="A6" s="5" t="s">
        <v>7</v>
      </c>
      <c r="B6" s="36" t="str">
        <f>'GENERALES NOTA 322'!B5:C5</f>
        <v>GLORIA AMPARO PERDOMO  C.C: 63.430.773</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6" sqref="B6:C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84</v>
      </c>
      <c r="B1" s="64"/>
      <c r="C1" s="64"/>
    </row>
    <row r="2" spans="1:6">
      <c r="A2" s="20" t="s">
        <v>40</v>
      </c>
      <c r="B2" s="70" t="s">
        <v>85</v>
      </c>
      <c r="C2" s="71"/>
    </row>
    <row r="3" spans="1:6">
      <c r="A3" s="21" t="s">
        <v>1</v>
      </c>
      <c r="B3" s="72" t="str">
        <f>'GENERALES NOTA 322'!B2:C2</f>
        <v xml:space="preserve">11001310503420200008800 </v>
      </c>
      <c r="C3" s="72"/>
    </row>
    <row r="4" spans="1:6">
      <c r="A4" s="21" t="s">
        <v>3</v>
      </c>
      <c r="B4" s="72" t="str">
        <f>'GENERALES NOTA 322'!B3:C3</f>
        <v>034 LABORAL CIRCUITO BOGOTA</v>
      </c>
      <c r="C4" s="72"/>
    </row>
    <row r="5" spans="1:6">
      <c r="A5" s="21" t="s">
        <v>5</v>
      </c>
      <c r="B5" s="72" t="str">
        <f>'GENERALES NOTA 322'!B4:C4</f>
        <v>COLFONDOS Y OTRO</v>
      </c>
      <c r="C5" s="72"/>
    </row>
    <row r="6" spans="1:6" ht="14.45" customHeight="1">
      <c r="A6" s="21" t="s">
        <v>7</v>
      </c>
      <c r="B6" s="72" t="str">
        <f>'GENERALES NOTA 322'!B5:C5</f>
        <v>GLORIA AMPARO PERDOMO  C.C: 63.430.773</v>
      </c>
      <c r="C6" s="72"/>
    </row>
    <row r="7" spans="1:6">
      <c r="A7" s="21" t="s">
        <v>9</v>
      </c>
      <c r="B7" s="72" t="str">
        <f>'GENERALES NOTA 322'!B6:C6</f>
        <v>LLAMADA EN GARANTIA</v>
      </c>
      <c r="C7" s="72"/>
    </row>
    <row r="8" spans="1:6" ht="30">
      <c r="A8" s="21" t="s">
        <v>21</v>
      </c>
      <c r="B8" s="68" t="str">
        <f>'GENERALES NOTA 322'!B15:C15</f>
        <v>NO ES POSIBLE CUANTIFICAR LAS PRETENSIONES DE LA DEMANDA EN ATENCIÓN A LA NATURALEZA DEL PROCESO.</v>
      </c>
      <c r="C8" s="69"/>
    </row>
    <row r="9" spans="1:6">
      <c r="A9" s="73" t="s">
        <v>23</v>
      </c>
      <c r="B9" s="74" t="s">
        <v>24</v>
      </c>
      <c r="C9" s="75"/>
    </row>
    <row r="10" spans="1:6">
      <c r="A10" s="73"/>
      <c r="B10" s="22" t="s">
        <v>25</v>
      </c>
      <c r="C10" s="19">
        <f>'GENERALES NOTA 322'!C17</f>
        <v>0</v>
      </c>
    </row>
    <row r="11" spans="1:6">
      <c r="A11" s="73"/>
      <c r="B11" s="22" t="s">
        <v>26</v>
      </c>
      <c r="C11" s="19">
        <f>'GENERALES NOTA 322'!C18</f>
        <v>0</v>
      </c>
    </row>
    <row r="12" spans="1:6">
      <c r="A12" s="73"/>
      <c r="B12" s="74"/>
      <c r="C12" s="75"/>
    </row>
    <row r="13" spans="1:6">
      <c r="A13" s="73"/>
      <c r="B13" s="22" t="s">
        <v>86</v>
      </c>
      <c r="C13" s="24"/>
    </row>
    <row r="14" spans="1:6">
      <c r="A14" s="73"/>
      <c r="B14" s="22" t="s">
        <v>87</v>
      </c>
      <c r="C14" s="24"/>
      <c r="E14" t="s">
        <v>88</v>
      </c>
      <c r="F14" s="17">
        <v>0.7</v>
      </c>
    </row>
    <row r="15" spans="1:6">
      <c r="A15" s="23" t="s">
        <v>89</v>
      </c>
      <c r="B15" s="70" t="s">
        <v>90</v>
      </c>
      <c r="C15" s="71"/>
    </row>
    <row r="16" spans="1:6" ht="15" customHeight="1">
      <c r="A16" s="21" t="s">
        <v>91</v>
      </c>
      <c r="B16" s="76" t="s">
        <v>92</v>
      </c>
      <c r="C16" s="77"/>
    </row>
    <row r="17" spans="1:3" ht="28.5" customHeight="1">
      <c r="A17" s="14" t="s">
        <v>93</v>
      </c>
      <c r="B17" s="80">
        <f>((C19+C20+C22+C23)-C26)*C25*C27</f>
        <v>0</v>
      </c>
      <c r="C17" s="80"/>
    </row>
    <row r="18" spans="1:3">
      <c r="A18" s="23" t="s">
        <v>94</v>
      </c>
      <c r="B18" s="78" t="s">
        <v>24</v>
      </c>
      <c r="C18" s="79"/>
    </row>
    <row r="19" spans="1:3">
      <c r="A19" s="86"/>
      <c r="B19" s="22" t="s">
        <v>25</v>
      </c>
      <c r="C19" s="19"/>
    </row>
    <row r="20" spans="1:3">
      <c r="A20" s="87"/>
      <c r="B20" s="22" t="s">
        <v>26</v>
      </c>
      <c r="C20" s="19">
        <v>0</v>
      </c>
    </row>
    <row r="21" spans="1:3">
      <c r="A21" s="87"/>
      <c r="B21" s="74" t="s">
        <v>27</v>
      </c>
      <c r="C21" s="75"/>
    </row>
    <row r="22" spans="1:3">
      <c r="A22" s="87"/>
      <c r="B22" s="22" t="s">
        <v>86</v>
      </c>
      <c r="C22" s="19">
        <v>0</v>
      </c>
    </row>
    <row r="23" spans="1:3" ht="45">
      <c r="A23" s="87"/>
      <c r="B23" s="22" t="s">
        <v>95</v>
      </c>
      <c r="C23" s="19">
        <v>0</v>
      </c>
    </row>
    <row r="24" spans="1:3">
      <c r="A24" s="87"/>
      <c r="B24" s="74" t="s">
        <v>96</v>
      </c>
      <c r="C24" s="75"/>
    </row>
    <row r="25" spans="1:3">
      <c r="A25" s="25"/>
      <c r="B25" s="22" t="s">
        <v>97</v>
      </c>
      <c r="C25" s="26">
        <v>1</v>
      </c>
    </row>
    <row r="26" spans="1:3">
      <c r="A26" s="27"/>
      <c r="B26" s="22" t="s">
        <v>44</v>
      </c>
      <c r="C26" s="28">
        <v>0</v>
      </c>
    </row>
    <row r="27" spans="1:3">
      <c r="A27" s="27"/>
      <c r="B27" s="22" t="s">
        <v>98</v>
      </c>
      <c r="C27" s="26">
        <v>1</v>
      </c>
    </row>
    <row r="28" spans="1:3">
      <c r="A28" s="18" t="s">
        <v>99</v>
      </c>
      <c r="B28" s="80">
        <f>IFERROR(B17*(VLOOKUP(B15,Hoja2!$G$1:$H$6,2,0)),16666)</f>
        <v>16666</v>
      </c>
      <c r="C28" s="80"/>
    </row>
    <row r="29" spans="1:3" ht="30">
      <c r="A29" s="21" t="s">
        <v>100</v>
      </c>
      <c r="B29" s="82" t="s">
        <v>101</v>
      </c>
      <c r="C29" s="83"/>
    </row>
    <row r="30" spans="1:3" ht="30">
      <c r="A30" s="21" t="s">
        <v>102</v>
      </c>
      <c r="B30" s="84" t="s">
        <v>103</v>
      </c>
      <c r="C30" s="85"/>
    </row>
    <row r="31" spans="1:3" ht="18.75">
      <c r="A31" s="29" t="s">
        <v>104</v>
      </c>
      <c r="B31" s="29"/>
      <c r="C31" s="29"/>
    </row>
    <row r="32" spans="1:3">
      <c r="A32" s="30" t="s">
        <v>105</v>
      </c>
      <c r="B32" s="81"/>
      <c r="C32" s="81"/>
    </row>
    <row r="33" spans="1:3">
      <c r="A33" s="30" t="s">
        <v>106</v>
      </c>
      <c r="B33" s="81"/>
      <c r="C33" s="81"/>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6:C16"/>
    <mergeCell ref="B18:C18"/>
    <mergeCell ref="B17:C17"/>
    <mergeCell ref="B32:C32"/>
    <mergeCell ref="B29:C29"/>
    <mergeCell ref="B30:C30"/>
    <mergeCell ref="A1:C1"/>
    <mergeCell ref="B8:C8"/>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 xml:space="preserve">11001310503420200008800 </v>
      </c>
      <c r="C3" s="36"/>
    </row>
    <row r="4" spans="1:3">
      <c r="A4" s="5" t="s">
        <v>3</v>
      </c>
      <c r="B4" s="36" t="str">
        <f>'GENERALES NOTA 322'!B3:C3</f>
        <v>034 LABORAL CIRCUITO BOGOTA</v>
      </c>
      <c r="C4" s="36"/>
    </row>
    <row r="5" spans="1:3" ht="29.1" customHeight="1">
      <c r="A5" s="5" t="s">
        <v>5</v>
      </c>
      <c r="B5" s="36" t="str">
        <f>'GENERALES NOTA 322'!B4:C4</f>
        <v>COLFONDOS Y OTRO</v>
      </c>
      <c r="C5" s="36"/>
    </row>
    <row r="6" spans="1:3">
      <c r="A6" s="5" t="s">
        <v>7</v>
      </c>
      <c r="B6" s="36" t="str">
        <f>'GENERALES NOTA 322'!B5:C5</f>
        <v>GLORIA AMPARO PERDOMO  C.C: 63.430.773</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30">
      <c r="A11" s="15" t="s">
        <v>110</v>
      </c>
      <c r="B11" s="89"/>
      <c r="C11" s="55"/>
    </row>
    <row r="12" spans="1:3" ht="60">
      <c r="A12" s="5" t="s">
        <v>111</v>
      </c>
      <c r="B12" s="36"/>
      <c r="C12" s="36"/>
    </row>
    <row r="13" spans="1:3" ht="60">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2024-02-20T19:15:55Z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