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ThisWorkbook"/>
  <mc:AlternateContent xmlns:mc="http://schemas.openxmlformats.org/markup-compatibility/2006">
    <mc:Choice Requires="x15">
      <x15ac:absPath xmlns:x15ac="http://schemas.microsoft.com/office/spreadsheetml/2010/11/ac" url="C:\Users\ce02653\Desktop\NELSON ANDRES QUIROGA BELTRAN\"/>
    </mc:Choice>
  </mc:AlternateContent>
  <xr:revisionPtr revIDLastSave="0" documentId="13_ncr:1_{AAF0BAAF-9D90-46C0-B615-C4D1416D0117}" xr6:coauthVersionLast="47" xr6:coauthVersionMax="47" xr10:uidLastSave="{00000000-0000-0000-0000-000000000000}"/>
  <bookViews>
    <workbookView xWindow="14295" yWindow="0" windowWidth="14610" windowHeight="15585"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<sst xmlns="http://schemas.openxmlformats.org/spreadsheetml/2006/main" count="244" uniqueCount="182">
  <si>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</si>
  <si>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</si>
  <si>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</si>
  <si>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</si>
  <si>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</si>
  <si>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</si>
  <si>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</si>
  <si>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</si>
  <si>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</si>
  <si>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</si>
  <si>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</si>
  <si>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</si>
  <si>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</si>
  <si>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</si>
  <si>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</si>
  <si>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</si>
  <si>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</si>
  <si>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</si>
  <si>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</si>
  <si>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</si>
  <si>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</si>
  <si>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</si>
  <si>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</si>
  <si>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</si>
  <si>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</si>
  <si>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</si>
  <si>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</si>
  <si>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</si>
  <si>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</si>
  <si>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</si>
  <si>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</si>
  <si>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</si>
  <si>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</si>
  <si>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</si>
  <si>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</si>
  <si>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</si>
  <si>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</si>
  <si>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</si>
  <si>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</si>
  <si>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</si>
  <si>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</si>
  <si>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</si>
  <si>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</si>
  <si>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</si>
  <si>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</si>
  <si>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</si>
  <si>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</si>
  <si>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</si>
  <si>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</si>
  <si>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</si>
  <si>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</si>
  <si>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</si>
  <si>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</si>
  <si>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</si>
  <si>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</si>
  <si>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</si>
  <si>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</si>
  <si>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</si>
  <si>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</si>
  <si>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</si>
  <si>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</si>
  <si>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</si>
  <si>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</si>
  <si>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</si>
  <si>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</si>
  <si>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</si>
  <si>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</si>
  <si>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</si>
  <si>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</si>
  <si>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</si>
  <si>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</si>
  <si>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</si>
  <si>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</si>
  <si>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</si>
  <si>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</si>
  <si>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</si>
  <si>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</si>
  <si>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</si>
  <si>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</si>
  <si>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</si>
  <si>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</si>
  <si>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</si>
  <si>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</si>
  <si>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</si>
  <si>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</si>
  <si>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</si>
  <si>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</si>
  <si>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</si>
  <si>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</si>
  <si>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</si>
  <si>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</si>
  <si>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</si>
  <si>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</si>
  <si>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</si>
  <si>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</si>
  <si>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</si>
  <si>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</si>
  <si>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</si>
  <si>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</si>
  <si>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</si>
  <si>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</si>
  <si>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</si>
  <si>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</si>
  <si>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</si>
  <si>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</si>
  <si>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</si>
  <si>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</si>
  <si>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</si>
  <si>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</si>
  <si>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</si>
  <si>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</si>
  <si>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</si>
  <si>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</si>
  <si>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</si>
  <si>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</si>
  <si>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</si>
  <si>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</si>
  <si>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</si>
  <si>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</si>
  <si>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</si>
  <si>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</si>
  <si>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</si>
  <si>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</si>
  <si>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</si>
  <si>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</si>
  <si>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</si>
  <si>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</si>
  <si>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</si>
  <si>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</si>
  <si>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</si>
  <si>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</si>
  <si>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</si>
  <si>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</si>
  <si>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</si>
  <si>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</si>
  <si>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</si>
  <si>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</si>
  <si>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</si>
  <si>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</si>
  <si>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</si>
  <si>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</si>
  <si>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</si>
  <si>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</si>
  <si>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</si>
  <si>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</si>
  <si>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</si>
  <si>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</si>
  <si>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</si>
  <si>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</si>
  <si>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</si>
  <si>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</si>
  <si>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</si>
  <si>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</si>
  <si>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</si>
  <si>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</si>
  <si>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</si>
  <si>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</si>
  <si>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ALLIANZ SEGUROS S.A.</t>
  </si>
  <si>
    <t>2024013637-003-000</t>
  </si>
  <si>
    <t>NELSON ANDRES QUIROGA BELTRAN</t>
  </si>
  <si>
    <t>andres.quirog@hotmail.com</t>
  </si>
  <si>
    <t>No aplica</t>
  </si>
  <si>
    <t>No precisa la información.</t>
  </si>
  <si>
    <t>Carrera 99A#70-97 Apartaemnto 405 Interior 2</t>
  </si>
  <si>
    <t>Abril 22 de 2023</t>
  </si>
  <si>
    <t>Octubre 3 de 2023</t>
  </si>
  <si>
    <t>Noviembre 22 de 2023</t>
  </si>
  <si>
    <t>022954882/0</t>
  </si>
  <si>
    <t>Febrero 13 de 2024</t>
  </si>
  <si>
    <t>El 22 de abril de 2023, la novia del demandante le pide prestada a este último su camioneta Toyota Fortuner de placas JMN072 para  transportarse a una reunión familiar. Según el relato de la novia ZAORY GARCÍA, ella se encontraba manejando el vehículo aproximadamente a las 12 de la noche, entre la Calle 35C Sur y Calle 35A sur con Carrera 73F de la ciudad de Bogotá, cuando una motocicleta con dos ocupantes cierra su paso, y de la misma desciende un hombre con casco apuntandole con un arma de fuego, gritándole que se bajara de la camioneta. Ella accede a bajarse y el hombre se sube al vehículo para conducirlo y escapar del lugar.. 
Manifiesta la señora ZAORY GARCÍA que estando en la estación de policía le informaron que la camioneta fue vista en el peaje Boquerón en la vía Bogotá - Villavicencio, y que desde ahí se perdió su rastro.
Indica el demandante que el 26 de abril de 2023 reportó a la compañía el siniestro, recibiendo oposición a su reclamación el 29 de mayo de 2023. Reiteró su solicitud el 3 de octubre de 2023 y el 22 de noviembre del mismo año recibió nuevamente negativa.</t>
  </si>
  <si>
    <t>Febrero 14 de 2024</t>
  </si>
  <si>
    <t>Marzo 12 de 2024</t>
  </si>
  <si>
    <t>DELEGATURA PARA FUNCIONES JURISDICCIONALES - SUPERINTENDENCIA FINANCIERA DE COLOMBIA</t>
  </si>
  <si>
    <t>N/A</t>
  </si>
  <si>
    <t>Radicado</t>
  </si>
  <si>
    <t>JMN072</t>
  </si>
  <si>
    <t>22954882-0</t>
  </si>
  <si>
    <t>Desde las 00:00 horas del 24/08/2021 hasta las 24:00 horas del 23/08/2022.</t>
  </si>
  <si>
    <t xml:space="preserve">OTRO </t>
  </si>
  <si>
    <t xml:space="preserve">Presunto fraude, se reporta que la novia le robaron el vh, validando fotos se encuentra que al parecer el señor usaba el vh para alquilar, la supuesta novia presuntamente era funcionaria de la empresa.LLAMARLA COMO TESTIGO </t>
  </si>
  <si>
    <t>SINIESTRO  126220389 LEGIS APJ32254</t>
  </si>
  <si>
    <t xml:space="preserve">CLAVE DE LA INVESTIGACIÓN PREVIA 4 ÚLTIMOS DÍGITOS DEL SINIESTRO- ESPERAR EL INFORME FINAL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</si>
</sst>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s>
  <fills count="11">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
      <patternFill patternType="solid">
        <fgColor theme="1" tint="4.9989318521683403E-2"/>
        <bgColor indexed="64"/>
      </patternFill>
    </fill>
    <fill>
      <patternFill patternType="solid">
        <fgColor theme="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110">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2" xfId="0" applyBorder="1" applyAlignment="1">
      <alignment horizontal="left" vertical="top"/>
    </xf>
    <xf numFmtId="0" fontId="0" fillId="0" borderId="3" xfId="0" applyBorder="1" applyAlignment="1">
      <alignment horizontal="left" vertical="top"/>
    </xf>
    <xf numFmtId="0" fontId="3" fillId="2" borderId="6" xfId="0" applyFont="1" applyFill="1" applyBorder="1" applyAlignment="1">
      <alignment horizontal="center" vertical="top"/>
    </xf>
    <xf numFmtId="0" fontId="0" fillId="0" borderId="1" xfId="0"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1" xfId="0" applyNumberFormat="1" applyBorder="1" applyAlignment="1">
      <alignment horizontal="justify" vertical="top"/>
    </xf>
    <xf numFmtId="0" fontId="2" fillId="7" borderId="1" xfId="0" applyFont="1" applyFill="1" applyBorder="1" applyAlignment="1">
      <alignment horizontal="justify" vertical="top" wrapText="1"/>
    </xf>
    <xf numFmtId="0" fontId="0" fillId="0" borderId="1" xfId="0" applyBorder="1" applyAlignment="1">
      <alignment horizontal="justify" vertical="top" wrapText="1"/>
    </xf>
    <xf numFmtId="14" fontId="0" fillId="0" borderId="1" xfId="0" applyNumberFormat="1" applyBorder="1" applyAlignment="1">
      <alignment horizontal="justify" vertical="top"/>
    </xf>
    <xf numFmtId="0" fontId="0" fillId="7" borderId="1" xfId="0"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3" fillId="2" borderId="4" xfId="0" applyFont="1" applyFill="1" applyBorder="1" applyAlignment="1">
      <alignment horizontal="center" vertical="top"/>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0" fontId="0" fillId="8" borderId="2" xfId="0" applyFill="1" applyBorder="1" applyAlignment="1">
      <alignment horizontal="justify" vertical="top"/>
    </xf>
    <xf numFmtId="0" fontId="0" fillId="8" borderId="3" xfId="0" applyFill="1" applyBorder="1" applyAlignment="1">
      <alignment horizontal="justify" vertical="top"/>
    </xf>
    <xf numFmtId="0" fontId="0" fillId="8" borderId="1" xfId="0" applyFill="1" applyBorder="1" applyAlignment="1">
      <alignment horizontal="justify" vertical="top"/>
    </xf>
    <xf numFmtId="0" fontId="0" fillId="8" borderId="1" xfId="0" applyFill="1" applyBorder="1" applyAlignment="1">
      <alignment horizontal="justify" vertical="top" wrapText="1"/>
    </xf>
    <xf numFmtId="0" fontId="5" fillId="9" borderId="4" xfId="0" applyFont="1" applyFill="1" applyBorder="1" applyAlignment="1">
      <alignment horizontal="center"/>
    </xf>
    <xf numFmtId="0" fontId="0" fillId="10" borderId="0" xfId="0" applyFill="1" applyAlignment="1">
      <alignment vertical="top" wrapText="1"/>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ndres.quirog@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opLeftCell="A12" zoomScaleNormal="100" workbookViewId="0">
      <selection activeCell="B30" sqref="B30:C30"/>
    </sheetView>
  </sheetViews>
  <sheetFormatPr baseColWidth="10" defaultColWidth="0" defaultRowHeight="15" x14ac:dyDescent="0.25"/>
  <cols>
    <col min="1" max="1" width="53.5703125" style="8" customWidth="1"/>
    <col min="2" max="2" width="55.28515625" style="8" customWidth="1"/>
    <col min="3" max="3" width="19.28515625" style="8" customWidth="1"/>
    <col min="4" max="16384" width="11.42578125" style="2" hidden="1"/>
  </cols>
  <sheetData>
    <row r="1" spans="1:3" ht="18.75" x14ac:dyDescent="0.25">
      <c r="A1" s="45" t="s">
        <v>0</v>
      </c>
      <c r="B1" s="45"/>
      <c r="C1" s="45"/>
    </row>
    <row r="2" spans="1:3" x14ac:dyDescent="0.25">
      <c r="A2" s="5" t="s">
        <v>174</v>
      </c>
      <c r="B2" s="49" t="s">
        <v>158</v>
      </c>
      <c r="C2" s="49"/>
    </row>
    <row r="3" spans="1:3" x14ac:dyDescent="0.25">
      <c r="A3" s="5" t="s">
        <v>2</v>
      </c>
      <c r="B3" s="46" t="s">
        <v>172</v>
      </c>
      <c r="C3" s="46"/>
    </row>
    <row r="4" spans="1:3" x14ac:dyDescent="0.25">
      <c r="A4" s="5" t="s">
        <v>3</v>
      </c>
      <c r="B4" s="43" t="s">
        <v>157</v>
      </c>
      <c r="C4" s="44"/>
    </row>
    <row r="5" spans="1:3" ht="31.5" customHeight="1" x14ac:dyDescent="0.25">
      <c r="A5" s="5" t="s">
        <v>4</v>
      </c>
      <c r="B5" s="43" t="s">
        <v>159</v>
      </c>
      <c r="C5" s="44"/>
    </row>
    <row r="6" spans="1:3" x14ac:dyDescent="0.25">
      <c r="A6" s="5" t="s">
        <v>5</v>
      </c>
      <c r="B6" s="46" t="s">
        <v>122</v>
      </c>
      <c r="C6" s="46"/>
    </row>
    <row r="7" spans="1:3" x14ac:dyDescent="0.25">
      <c r="A7" s="103" t="s">
        <v>6</v>
      </c>
      <c r="B7" s="104" t="s">
        <v>131</v>
      </c>
      <c r="C7" s="105"/>
    </row>
    <row r="8" spans="1:3" ht="35.450000000000003" customHeight="1" x14ac:dyDescent="0.25">
      <c r="A8" s="27" t="s">
        <v>138</v>
      </c>
      <c r="B8" s="46" t="s">
        <v>161</v>
      </c>
      <c r="C8" s="46"/>
    </row>
    <row r="9" spans="1:3" x14ac:dyDescent="0.25">
      <c r="A9" s="27" t="s">
        <v>132</v>
      </c>
      <c r="B9" s="46">
        <v>1018418730</v>
      </c>
      <c r="C9" s="46"/>
    </row>
    <row r="10" spans="1:3" x14ac:dyDescent="0.25">
      <c r="A10" s="27" t="s">
        <v>7</v>
      </c>
      <c r="B10" s="51" t="s">
        <v>163</v>
      </c>
      <c r="C10" s="51"/>
    </row>
    <row r="11" spans="1:3" ht="30" customHeight="1" x14ac:dyDescent="0.25">
      <c r="A11" s="28" t="s">
        <v>8</v>
      </c>
      <c r="B11" s="51">
        <v>3112520078</v>
      </c>
      <c r="C11" s="51"/>
    </row>
    <row r="12" spans="1:3" ht="30" customHeight="1" x14ac:dyDescent="0.25">
      <c r="A12" s="5" t="s">
        <v>9</v>
      </c>
      <c r="B12" s="58" t="s">
        <v>160</v>
      </c>
      <c r="C12" s="51"/>
    </row>
    <row r="13" spans="1:3" x14ac:dyDescent="0.25">
      <c r="A13" s="5" t="s">
        <v>10</v>
      </c>
      <c r="B13" s="46" t="s">
        <v>162</v>
      </c>
      <c r="C13" s="46"/>
    </row>
    <row r="14" spans="1:3" x14ac:dyDescent="0.25">
      <c r="A14" s="5" t="s">
        <v>11</v>
      </c>
      <c r="B14" s="46" t="s">
        <v>162</v>
      </c>
      <c r="C14" s="46"/>
    </row>
    <row r="15" spans="1:3" x14ac:dyDescent="0.25">
      <c r="A15" s="5" t="s">
        <v>145</v>
      </c>
      <c r="B15" s="46" t="s">
        <v>162</v>
      </c>
      <c r="C15" s="46"/>
    </row>
    <row r="16" spans="1:3" x14ac:dyDescent="0.25">
      <c r="A16" s="5" t="s">
        <v>12</v>
      </c>
      <c r="B16" s="46" t="s">
        <v>161</v>
      </c>
      <c r="C16" s="46"/>
    </row>
    <row r="17" spans="1:3" ht="15" customHeight="1" x14ac:dyDescent="0.25">
      <c r="A17" s="5" t="s">
        <v>13</v>
      </c>
      <c r="B17" s="47" t="s">
        <v>173</v>
      </c>
      <c r="C17" s="48"/>
    </row>
    <row r="18" spans="1:3" x14ac:dyDescent="0.25">
      <c r="A18" s="5" t="s">
        <v>15</v>
      </c>
      <c r="B18" s="46" t="s">
        <v>162</v>
      </c>
      <c r="C18" s="46"/>
    </row>
    <row r="19" spans="1:3" ht="18.75" customHeight="1" x14ac:dyDescent="0.25">
      <c r="A19" s="5" t="s">
        <v>16</v>
      </c>
      <c r="B19" s="46" t="s">
        <v>162</v>
      </c>
      <c r="C19" s="46"/>
    </row>
    <row r="20" spans="1:3" x14ac:dyDescent="0.25">
      <c r="A20" s="5" t="s">
        <v>133</v>
      </c>
      <c r="B20" s="46" t="s">
        <v>161</v>
      </c>
      <c r="C20" s="46"/>
    </row>
    <row r="21" spans="1:3" ht="17.25" customHeight="1" x14ac:dyDescent="0.25">
      <c r="A21" s="5" t="s">
        <v>17</v>
      </c>
      <c r="B21" s="51" t="s">
        <v>111</v>
      </c>
      <c r="C21" s="51"/>
    </row>
    <row r="22" spans="1:3" x14ac:dyDescent="0.25">
      <c r="A22" s="103" t="s">
        <v>19</v>
      </c>
      <c r="B22" s="107" t="s">
        <v>164</v>
      </c>
      <c r="C22" s="107"/>
    </row>
    <row r="23" spans="1:3" x14ac:dyDescent="0.25">
      <c r="A23" s="27" t="s">
        <v>20</v>
      </c>
      <c r="B23" s="57" t="s">
        <v>165</v>
      </c>
      <c r="C23" s="56"/>
    </row>
    <row r="24" spans="1:3" x14ac:dyDescent="0.25">
      <c r="A24" s="27" t="s">
        <v>21</v>
      </c>
      <c r="B24" s="57" t="s">
        <v>166</v>
      </c>
      <c r="C24" s="56"/>
    </row>
    <row r="25" spans="1:3" x14ac:dyDescent="0.25">
      <c r="A25" s="50" t="s">
        <v>147</v>
      </c>
      <c r="B25" s="56" t="s">
        <v>169</v>
      </c>
      <c r="C25" s="53"/>
    </row>
    <row r="26" spans="1:3" x14ac:dyDescent="0.25">
      <c r="A26" s="50"/>
      <c r="B26" s="53"/>
      <c r="C26" s="53"/>
    </row>
    <row r="27" spans="1:3" ht="100.5" customHeight="1" x14ac:dyDescent="0.25">
      <c r="A27" s="50"/>
      <c r="B27" s="53"/>
      <c r="C27" s="53"/>
    </row>
    <row r="28" spans="1:3" x14ac:dyDescent="0.25">
      <c r="A28" s="27" t="s">
        <v>23</v>
      </c>
      <c r="B28" s="43" t="s">
        <v>159</v>
      </c>
      <c r="C28" s="44"/>
    </row>
    <row r="29" spans="1:3" x14ac:dyDescent="0.25">
      <c r="A29" s="27" t="s">
        <v>24</v>
      </c>
      <c r="B29" s="46">
        <v>1018418730</v>
      </c>
      <c r="C29" s="46"/>
    </row>
    <row r="30" spans="1:3" x14ac:dyDescent="0.25">
      <c r="A30" s="103" t="s">
        <v>25</v>
      </c>
      <c r="B30" s="106" t="s">
        <v>175</v>
      </c>
      <c r="C30" s="106"/>
    </row>
    <row r="31" spans="1:3" x14ac:dyDescent="0.25">
      <c r="A31" s="27" t="s">
        <v>134</v>
      </c>
      <c r="B31" s="53" t="s">
        <v>167</v>
      </c>
      <c r="C31" s="53"/>
    </row>
    <row r="32" spans="1:3" x14ac:dyDescent="0.25">
      <c r="A32" s="27" t="s">
        <v>26</v>
      </c>
      <c r="B32" s="54" t="s">
        <v>170</v>
      </c>
      <c r="C32" s="55"/>
    </row>
    <row r="33" spans="1:3" x14ac:dyDescent="0.25">
      <c r="A33" s="5" t="s">
        <v>27</v>
      </c>
      <c r="B33" s="52" t="s">
        <v>168</v>
      </c>
      <c r="C33" s="52"/>
    </row>
    <row r="34" spans="1:3" ht="45" x14ac:dyDescent="0.25">
      <c r="A34" s="5" t="s">
        <v>135</v>
      </c>
      <c r="B34" s="52" t="s">
        <v>171</v>
      </c>
      <c r="C34" s="46"/>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hyperlinks>
    <hyperlink ref="B12" r:id="rId1" xr:uid="{37B70141-2E3B-4DDB-A0E6-66C1A4D06051}"/>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70"/>
  <sheetViews>
    <sheetView tabSelected="1" topLeftCell="A21" zoomScale="70" zoomScaleNormal="70" workbookViewId="0">
      <selection activeCell="C41" sqref="C41"/>
    </sheetView>
  </sheetViews>
  <sheetFormatPr baseColWidth="10" defaultColWidth="0" defaultRowHeight="15" x14ac:dyDescent="0.25"/>
  <cols>
    <col min="1" max="1" width="49.7109375" customWidth="1"/>
    <col min="2" max="2" width="31.42578125" customWidth="1"/>
    <col min="3" max="3" width="90.28515625" customWidth="1"/>
    <col min="4" max="16384" width="11.42578125" hidden="1"/>
  </cols>
  <sheetData>
    <row r="1" spans="1:3" ht="18.75" x14ac:dyDescent="0.25">
      <c r="A1" s="78" t="s">
        <v>28</v>
      </c>
      <c r="B1" s="78"/>
      <c r="C1" s="78"/>
    </row>
    <row r="2" spans="1:3" ht="15.75" customHeight="1" x14ac:dyDescent="0.25">
      <c r="A2" s="20" t="s">
        <v>29</v>
      </c>
      <c r="B2" s="68" t="s">
        <v>180</v>
      </c>
      <c r="C2" s="69"/>
    </row>
    <row r="3" spans="1:3" s="2" customFormat="1" x14ac:dyDescent="0.25">
      <c r="A3" s="5" t="s">
        <v>1</v>
      </c>
      <c r="B3" s="46" t="str">
        <f>'AUTOS  NOTA 322'!B2:C2</f>
        <v>2024013637-003-000</v>
      </c>
      <c r="C3" s="46"/>
    </row>
    <row r="4" spans="1:3" s="2" customFormat="1" x14ac:dyDescent="0.25">
      <c r="A4" s="5" t="s">
        <v>2</v>
      </c>
      <c r="B4" s="46" t="str">
        <f>'AUTOS  NOTA 322'!B3:C3</f>
        <v>DELEGATURA PARA FUNCIONES JURISDICCIONALES - SUPERINTENDENCIA FINANCIERA DE COLOMBIA</v>
      </c>
      <c r="C4" s="46"/>
    </row>
    <row r="5" spans="1:3" s="2" customFormat="1" x14ac:dyDescent="0.25">
      <c r="A5" s="5" t="s">
        <v>3</v>
      </c>
      <c r="B5" s="46" t="str">
        <f>'AUTOS  NOTA 322'!B4:C4</f>
        <v>ALLIANZ SEGUROS S.A.</v>
      </c>
      <c r="C5" s="46"/>
    </row>
    <row r="6" spans="1:3" s="2" customFormat="1" x14ac:dyDescent="0.25">
      <c r="A6" s="5" t="s">
        <v>4</v>
      </c>
      <c r="B6" s="46" t="str">
        <f>'AUTOS  NOTA 322'!B5:C5</f>
        <v>NELSON ANDRES QUIROGA BELTRAN</v>
      </c>
      <c r="C6" s="46"/>
    </row>
    <row r="7" spans="1:3" s="2" customFormat="1" x14ac:dyDescent="0.25">
      <c r="A7" s="5" t="s">
        <v>5</v>
      </c>
      <c r="B7" s="46" t="str">
        <f>'AUTOS  NOTA 322'!B6:C6</f>
        <v>DEMANDA DIRECTA</v>
      </c>
      <c r="C7" s="46"/>
    </row>
    <row r="8" spans="1:3" s="2" customFormat="1" x14ac:dyDescent="0.25">
      <c r="A8" s="30" t="s">
        <v>119</v>
      </c>
      <c r="B8" s="46" t="str">
        <f>'AUTOS  NOTA 322'!B7:C8</f>
        <v>No aplica</v>
      </c>
      <c r="C8" s="46"/>
    </row>
    <row r="9" spans="1:3" x14ac:dyDescent="0.25">
      <c r="A9" s="20" t="s">
        <v>30</v>
      </c>
      <c r="B9" s="46" t="s">
        <v>176</v>
      </c>
      <c r="C9" s="46"/>
    </row>
    <row r="10" spans="1:3" x14ac:dyDescent="0.25">
      <c r="A10" s="20" t="s">
        <v>22</v>
      </c>
      <c r="B10" s="46" t="s">
        <v>124</v>
      </c>
      <c r="C10" s="46"/>
    </row>
    <row r="11" spans="1:3" x14ac:dyDescent="0.25">
      <c r="A11" s="20" t="s">
        <v>31</v>
      </c>
      <c r="B11" s="61">
        <v>160000000</v>
      </c>
      <c r="C11" s="62"/>
    </row>
    <row r="12" spans="1:3" x14ac:dyDescent="0.25">
      <c r="A12" s="20" t="s">
        <v>137</v>
      </c>
      <c r="B12" s="61">
        <v>0</v>
      </c>
      <c r="C12" s="62"/>
    </row>
    <row r="13" spans="1:3" x14ac:dyDescent="0.25">
      <c r="A13" s="20" t="s">
        <v>32</v>
      </c>
      <c r="B13" s="47" t="s">
        <v>94</v>
      </c>
      <c r="C13" s="48"/>
    </row>
    <row r="14" spans="1:3" x14ac:dyDescent="0.25">
      <c r="A14" s="20" t="s">
        <v>33</v>
      </c>
      <c r="B14" s="51" t="s">
        <v>177</v>
      </c>
      <c r="C14" s="46"/>
    </row>
    <row r="15" spans="1:3" x14ac:dyDescent="0.25">
      <c r="A15" s="20" t="s">
        <v>34</v>
      </c>
      <c r="B15" s="46" t="s">
        <v>35</v>
      </c>
      <c r="C15" s="46"/>
    </row>
    <row r="16" spans="1:3" x14ac:dyDescent="0.25">
      <c r="A16" s="20" t="s">
        <v>36</v>
      </c>
      <c r="B16" s="46" t="s">
        <v>35</v>
      </c>
      <c r="C16" s="46"/>
    </row>
    <row r="17" spans="1:3" x14ac:dyDescent="0.25">
      <c r="A17" s="65" t="s">
        <v>37</v>
      </c>
      <c r="B17" s="46" t="s">
        <v>38</v>
      </c>
      <c r="C17" s="46"/>
    </row>
    <row r="18" spans="1:3" x14ac:dyDescent="0.25">
      <c r="A18" s="66"/>
      <c r="B18" s="10" t="s">
        <v>39</v>
      </c>
      <c r="C18" s="10" t="s">
        <v>40</v>
      </c>
    </row>
    <row r="19" spans="1:3" x14ac:dyDescent="0.25">
      <c r="A19" s="66"/>
      <c r="B19" s="6" t="s">
        <v>144</v>
      </c>
      <c r="C19" s="6"/>
    </row>
    <row r="20" spans="1:3" x14ac:dyDescent="0.25">
      <c r="A20" s="66"/>
      <c r="B20" s="6"/>
      <c r="C20" s="6"/>
    </row>
    <row r="21" spans="1:3" x14ac:dyDescent="0.25">
      <c r="A21" s="67"/>
      <c r="B21" s="6"/>
      <c r="C21" s="6"/>
    </row>
    <row r="22" spans="1:3" x14ac:dyDescent="0.25">
      <c r="A22" s="20" t="s">
        <v>41</v>
      </c>
      <c r="B22" s="46"/>
      <c r="C22" s="46"/>
    </row>
    <row r="23" spans="1:3" x14ac:dyDescent="0.25">
      <c r="A23" s="20" t="s">
        <v>42</v>
      </c>
      <c r="B23" s="68"/>
      <c r="C23" s="69"/>
    </row>
    <row r="24" spans="1:3" x14ac:dyDescent="0.25">
      <c r="A24" s="20" t="s">
        <v>43</v>
      </c>
      <c r="B24" s="46" t="s">
        <v>97</v>
      </c>
      <c r="C24" s="46"/>
    </row>
    <row r="25" spans="1:3" x14ac:dyDescent="0.25">
      <c r="A25" s="20" t="s">
        <v>44</v>
      </c>
      <c r="B25" s="46" t="s">
        <v>35</v>
      </c>
      <c r="C25" s="46"/>
    </row>
    <row r="26" spans="1:3" x14ac:dyDescent="0.25">
      <c r="A26" s="20" t="s">
        <v>46</v>
      </c>
      <c r="B26" s="46" t="s">
        <v>161</v>
      </c>
      <c r="C26" s="46"/>
    </row>
    <row r="27" spans="1:3" x14ac:dyDescent="0.25">
      <c r="A27" s="19" t="s">
        <v>47</v>
      </c>
      <c r="B27" s="46"/>
      <c r="C27" s="46"/>
    </row>
    <row r="28" spans="1:3" x14ac:dyDescent="0.25">
      <c r="A28" s="70" t="s">
        <v>48</v>
      </c>
      <c r="B28" s="70"/>
      <c r="C28" s="70"/>
    </row>
    <row r="29" spans="1:3" x14ac:dyDescent="0.25">
      <c r="A29" s="63" t="s">
        <v>49</v>
      </c>
      <c r="B29" s="64"/>
      <c r="C29" s="11"/>
    </row>
    <row r="30" spans="1:3" x14ac:dyDescent="0.25">
      <c r="A30" s="63" t="s">
        <v>50</v>
      </c>
      <c r="B30" s="64"/>
      <c r="C30" s="11"/>
    </row>
    <row r="31" spans="1:3" x14ac:dyDescent="0.25">
      <c r="A31" s="63" t="s">
        <v>51</v>
      </c>
      <c r="B31" s="64"/>
      <c r="C31" s="12"/>
    </row>
    <row r="32" spans="1:3" x14ac:dyDescent="0.25">
      <c r="A32" s="63" t="s">
        <v>52</v>
      </c>
      <c r="B32" s="64"/>
      <c r="C32" s="11"/>
    </row>
    <row r="33" spans="1:3" x14ac:dyDescent="0.25">
      <c r="A33" s="63" t="s">
        <v>53</v>
      </c>
      <c r="B33" s="64"/>
      <c r="C33" s="11"/>
    </row>
    <row r="34" spans="1:3" x14ac:dyDescent="0.25">
      <c r="A34" s="63" t="s">
        <v>54</v>
      </c>
      <c r="B34" s="64"/>
      <c r="C34" s="13"/>
    </row>
    <row r="35" spans="1:3" x14ac:dyDescent="0.25">
      <c r="A35" s="59" t="s">
        <v>55</v>
      </c>
      <c r="B35" s="60"/>
      <c r="C35" s="14"/>
    </row>
    <row r="36" spans="1:3" x14ac:dyDescent="0.25">
      <c r="A36" s="59" t="s">
        <v>56</v>
      </c>
      <c r="B36" s="60"/>
      <c r="C36" s="15"/>
    </row>
    <row r="37" spans="1:3" x14ac:dyDescent="0.25">
      <c r="A37" s="71" t="s">
        <v>57</v>
      </c>
      <c r="B37" s="72"/>
      <c r="C37" s="15"/>
    </row>
    <row r="38" spans="1:3" x14ac:dyDescent="0.25">
      <c r="A38" s="73"/>
      <c r="B38" s="74"/>
      <c r="C38" s="15"/>
    </row>
    <row r="39" spans="1:3" x14ac:dyDescent="0.25">
      <c r="A39" s="75"/>
      <c r="B39" s="76"/>
      <c r="C39" s="15"/>
    </row>
    <row r="40" spans="1:3" x14ac:dyDescent="0.25">
      <c r="A40" s="77" t="s">
        <v>58</v>
      </c>
      <c r="B40" s="77"/>
      <c r="C40" s="77"/>
    </row>
    <row r="41" spans="1:3" x14ac:dyDescent="0.25">
      <c r="A41" s="17" t="s">
        <v>59</v>
      </c>
      <c r="B41" s="18"/>
      <c r="C41" s="14"/>
    </row>
    <row r="42" spans="1:3" x14ac:dyDescent="0.25">
      <c r="A42" s="59" t="s">
        <v>60</v>
      </c>
      <c r="B42" s="60"/>
      <c r="C42" s="15"/>
    </row>
    <row r="43" spans="1:3" x14ac:dyDescent="0.25">
      <c r="A43" s="59" t="s">
        <v>61</v>
      </c>
      <c r="B43" s="60"/>
      <c r="C43" s="15"/>
    </row>
    <row r="44" spans="1:3" x14ac:dyDescent="0.25">
      <c r="A44" s="17" t="s">
        <v>62</v>
      </c>
      <c r="B44" s="18"/>
      <c r="C44" s="15"/>
    </row>
    <row r="45" spans="1:3" x14ac:dyDescent="0.25">
      <c r="A45" s="17" t="s">
        <v>63</v>
      </c>
      <c r="B45" s="18"/>
      <c r="C45" s="15"/>
    </row>
    <row r="46" spans="1:3" x14ac:dyDescent="0.25">
      <c r="A46" s="59" t="s">
        <v>64</v>
      </c>
      <c r="B46" s="60"/>
      <c r="C46" s="15"/>
    </row>
    <row r="47" spans="1:3" x14ac:dyDescent="0.25">
      <c r="A47" s="17" t="s">
        <v>65</v>
      </c>
      <c r="B47" s="16"/>
      <c r="C47" s="15"/>
    </row>
    <row r="48" spans="1:3" x14ac:dyDescent="0.25">
      <c r="A48" s="59" t="s">
        <v>66</v>
      </c>
      <c r="B48" s="60"/>
      <c r="C48" s="15"/>
    </row>
    <row r="49" spans="1:3" x14ac:dyDescent="0.25">
      <c r="A49" s="59" t="s">
        <v>67</v>
      </c>
      <c r="B49" s="60"/>
      <c r="C49" s="15"/>
    </row>
    <row r="50" spans="1:3" x14ac:dyDescent="0.25">
      <c r="A50" s="59" t="s">
        <v>57</v>
      </c>
      <c r="B50" s="60"/>
      <c r="C50" s="15"/>
    </row>
    <row r="51" spans="1:3" ht="81.75" customHeight="1" x14ac:dyDescent="0.25">
      <c r="A51" s="108" t="s">
        <v>178</v>
      </c>
      <c r="B51" s="108"/>
      <c r="C51" s="109" t="s">
        <v>179</v>
      </c>
    </row>
    <row r="52" spans="1:3" ht="30" x14ac:dyDescent="0.25">
      <c r="C52" s="14" t="s">
        <v>181</v>
      </c>
    </row>
    <row r="65" customFormat="1" x14ac:dyDescent="0.25"/>
    <row r="66" customFormat="1" x14ac:dyDescent="0.25"/>
    <row r="67" customFormat="1" x14ac:dyDescent="0.25"/>
    <row r="68" customFormat="1" x14ac:dyDescent="0.25"/>
    <row r="69" customFormat="1" x14ac:dyDescent="0.25"/>
    <row r="70" customFormat="1" x14ac:dyDescent="0.25"/>
  </sheetData>
  <mergeCells count="42">
    <mergeCell ref="A51:B5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5" x14ac:dyDescent="0.25"/>
  <cols>
    <col min="1" max="1" width="41.7109375" customWidth="1"/>
    <col min="2" max="2" width="35.28515625" customWidth="1"/>
    <col min="3" max="3" width="54.7109375" customWidth="1"/>
    <col min="4" max="8" width="11.42578125" hidden="1" customWidth="1"/>
    <col min="9" max="9" width="12" hidden="1" customWidth="1"/>
    <col min="10" max="16384" width="11.42578125" hidden="1"/>
  </cols>
  <sheetData>
    <row r="1" spans="1:9" ht="18.75" x14ac:dyDescent="0.25">
      <c r="A1" s="78" t="s">
        <v>68</v>
      </c>
      <c r="B1" s="78"/>
      <c r="C1" s="78"/>
    </row>
    <row r="2" spans="1:9" ht="15" customHeight="1" x14ac:dyDescent="0.25">
      <c r="A2" s="34" t="s">
        <v>29</v>
      </c>
      <c r="B2" s="82" t="str">
        <f>'AUTOS NOTA 321'!B2:C2</f>
        <v>SINIESTRO  126220389 LEGIS APJ32254</v>
      </c>
      <c r="C2" s="83"/>
    </row>
    <row r="3" spans="1:9" x14ac:dyDescent="0.25">
      <c r="A3" s="35" t="s">
        <v>1</v>
      </c>
      <c r="B3" s="97" t="str">
        <f>'AUTOS  NOTA 322'!B2:C2</f>
        <v>2024013637-003-000</v>
      </c>
      <c r="C3" s="97"/>
    </row>
    <row r="4" spans="1:9" x14ac:dyDescent="0.25">
      <c r="A4" s="35" t="s">
        <v>2</v>
      </c>
      <c r="B4" s="97" t="str">
        <f>'AUTOS  NOTA 322'!B3:C3</f>
        <v>DELEGATURA PARA FUNCIONES JURISDICCIONALES - SUPERINTENDENCIA FINANCIERA DE COLOMBIA</v>
      </c>
      <c r="C4" s="97"/>
    </row>
    <row r="5" spans="1:9" x14ac:dyDescent="0.25">
      <c r="A5" s="35" t="s">
        <v>3</v>
      </c>
      <c r="B5" s="97" t="str">
        <f>'AUTOS  NOTA 322'!B4:C4</f>
        <v>ALLIANZ SEGUROS S.A.</v>
      </c>
      <c r="C5" s="97"/>
    </row>
    <row r="6" spans="1:9" ht="15" customHeight="1" x14ac:dyDescent="0.25">
      <c r="A6" s="35" t="s">
        <v>4</v>
      </c>
      <c r="B6" s="97" t="str">
        <f>'AUTOS  NOTA 322'!B5:C5</f>
        <v>NELSON ANDRES QUIROGA BELTRAN</v>
      </c>
      <c r="C6" s="97"/>
    </row>
    <row r="7" spans="1:9" x14ac:dyDescent="0.25">
      <c r="A7" s="35" t="s">
        <v>5</v>
      </c>
      <c r="B7" s="97" t="str">
        <f>'AUTOS  NOTA 322'!B6:C6</f>
        <v>DEMANDA DIRECTA</v>
      </c>
      <c r="C7" s="97"/>
    </row>
    <row r="8" spans="1:9" x14ac:dyDescent="0.25">
      <c r="A8" s="37" t="s">
        <v>119</v>
      </c>
      <c r="B8" s="97" t="str">
        <f>'AUTOS  NOTA 322'!B7:C8</f>
        <v>No aplica</v>
      </c>
      <c r="C8" s="97"/>
    </row>
    <row r="9" spans="1:9" ht="30" x14ac:dyDescent="0.25">
      <c r="A9" s="35" t="s">
        <v>69</v>
      </c>
      <c r="B9" s="95">
        <f>SUM(C11,C12,C14,C15,C17)</f>
        <v>0</v>
      </c>
      <c r="C9" s="96"/>
    </row>
    <row r="10" spans="1:9" x14ac:dyDescent="0.25">
      <c r="A10" s="98" t="s">
        <v>70</v>
      </c>
      <c r="B10" s="87" t="s">
        <v>71</v>
      </c>
      <c r="C10" s="88"/>
    </row>
    <row r="11" spans="1:9" x14ac:dyDescent="0.25">
      <c r="A11" s="98"/>
      <c r="B11" s="36" t="s">
        <v>72</v>
      </c>
      <c r="C11" s="31"/>
    </row>
    <row r="12" spans="1:9" x14ac:dyDescent="0.25">
      <c r="A12" s="98"/>
      <c r="B12" s="36" t="s">
        <v>73</v>
      </c>
      <c r="C12" s="31"/>
    </row>
    <row r="13" spans="1:9" x14ac:dyDescent="0.25">
      <c r="A13" s="98"/>
      <c r="B13" s="87"/>
      <c r="C13" s="88"/>
    </row>
    <row r="14" spans="1:9" x14ac:dyDescent="0.25">
      <c r="A14" s="98"/>
      <c r="B14" s="36" t="s">
        <v>116</v>
      </c>
      <c r="C14" s="39"/>
    </row>
    <row r="15" spans="1:9" x14ac:dyDescent="0.25">
      <c r="A15" s="98"/>
      <c r="B15" s="36" t="s">
        <v>117</v>
      </c>
      <c r="C15" s="39"/>
      <c r="E15" t="s">
        <v>75</v>
      </c>
      <c r="F15" s="22">
        <v>0.7</v>
      </c>
    </row>
    <row r="16" spans="1:9" x14ac:dyDescent="0.25">
      <c r="A16" s="98"/>
      <c r="B16" s="87" t="s">
        <v>76</v>
      </c>
      <c r="C16" s="88"/>
      <c r="E16" t="s">
        <v>77</v>
      </c>
      <c r="F16" s="23">
        <v>0.3</v>
      </c>
      <c r="I16" s="25"/>
    </row>
    <row r="17" spans="1:9" x14ac:dyDescent="0.25">
      <c r="A17" s="98"/>
      <c r="B17" s="36"/>
      <c r="C17" s="40"/>
      <c r="F17" s="26"/>
      <c r="I17" s="25"/>
    </row>
    <row r="18" spans="1:9" ht="23.25" customHeight="1" x14ac:dyDescent="0.25">
      <c r="A18" s="38" t="s">
        <v>78</v>
      </c>
      <c r="B18" s="82" t="s">
        <v>75</v>
      </c>
      <c r="C18" s="83"/>
    </row>
    <row r="19" spans="1:9" ht="60" x14ac:dyDescent="0.25">
      <c r="A19" s="35" t="s">
        <v>80</v>
      </c>
      <c r="B19" s="89"/>
      <c r="C19" s="90"/>
    </row>
    <row r="20" spans="1:9" ht="15" customHeight="1" x14ac:dyDescent="0.25">
      <c r="A20" s="21" t="s">
        <v>81</v>
      </c>
      <c r="B20" s="84">
        <f>((C22+C23+C25+C26+C30+C28+C32+C34+C29+C33)-C37)*C36*C38</f>
        <v>0</v>
      </c>
      <c r="C20" s="84"/>
    </row>
    <row r="21" spans="1:9" x14ac:dyDescent="0.25">
      <c r="A21" s="7" t="s">
        <v>82</v>
      </c>
      <c r="B21" s="91" t="s">
        <v>71</v>
      </c>
      <c r="C21" s="92"/>
    </row>
    <row r="22" spans="1:9" x14ac:dyDescent="0.25">
      <c r="A22" s="93"/>
      <c r="B22" s="36" t="s">
        <v>72</v>
      </c>
      <c r="C22" s="31">
        <v>0</v>
      </c>
    </row>
    <row r="23" spans="1:9" x14ac:dyDescent="0.25">
      <c r="A23" s="94"/>
      <c r="B23" s="36" t="s">
        <v>73</v>
      </c>
      <c r="C23" s="31">
        <v>0</v>
      </c>
    </row>
    <row r="24" spans="1:9" x14ac:dyDescent="0.25">
      <c r="A24" s="94"/>
      <c r="B24" s="87" t="s">
        <v>74</v>
      </c>
      <c r="C24" s="88"/>
    </row>
    <row r="25" spans="1:9" x14ac:dyDescent="0.25">
      <c r="A25" s="94"/>
      <c r="B25" s="36" t="s">
        <v>116</v>
      </c>
      <c r="C25" s="31">
        <v>0</v>
      </c>
    </row>
    <row r="26" spans="1:9" ht="28.9" customHeight="1" x14ac:dyDescent="0.25">
      <c r="A26" s="94"/>
      <c r="B26" s="36" t="s">
        <v>118</v>
      </c>
      <c r="C26" s="31">
        <v>0</v>
      </c>
    </row>
    <row r="27" spans="1:9" x14ac:dyDescent="0.25">
      <c r="A27" s="94"/>
      <c r="B27" s="87" t="s">
        <v>148</v>
      </c>
      <c r="C27" s="88"/>
    </row>
    <row r="28" spans="1:9" x14ac:dyDescent="0.25">
      <c r="A28" s="94"/>
      <c r="B28" s="36" t="s">
        <v>156</v>
      </c>
      <c r="C28" s="31">
        <v>0</v>
      </c>
    </row>
    <row r="29" spans="1:9" x14ac:dyDescent="0.25">
      <c r="A29" s="94"/>
      <c r="B29" s="36" t="s">
        <v>72</v>
      </c>
      <c r="C29" s="31">
        <v>0</v>
      </c>
    </row>
    <row r="30" spans="1:9" x14ac:dyDescent="0.25">
      <c r="A30" s="94"/>
      <c r="B30" s="36" t="s">
        <v>73</v>
      </c>
      <c r="C30" s="31">
        <v>0</v>
      </c>
    </row>
    <row r="31" spans="1:9" x14ac:dyDescent="0.25">
      <c r="A31" s="94"/>
      <c r="B31" s="87" t="s">
        <v>149</v>
      </c>
      <c r="C31" s="88"/>
    </row>
    <row r="32" spans="1:9" x14ac:dyDescent="0.25">
      <c r="A32" s="94"/>
      <c r="B32" s="36"/>
      <c r="C32" s="31"/>
    </row>
    <row r="33" spans="1:3" x14ac:dyDescent="0.25">
      <c r="A33" s="94"/>
      <c r="B33" s="36" t="s">
        <v>72</v>
      </c>
      <c r="C33" s="31">
        <v>0</v>
      </c>
    </row>
    <row r="34" spans="1:3" x14ac:dyDescent="0.25">
      <c r="A34" s="94"/>
      <c r="B34" s="36" t="s">
        <v>73</v>
      </c>
      <c r="C34" s="31">
        <v>0</v>
      </c>
    </row>
    <row r="35" spans="1:3" x14ac:dyDescent="0.25">
      <c r="A35" s="94"/>
      <c r="B35" s="87" t="s">
        <v>136</v>
      </c>
      <c r="C35" s="88"/>
    </row>
    <row r="36" spans="1:3" x14ac:dyDescent="0.25">
      <c r="A36" s="94"/>
      <c r="B36" s="36" t="s">
        <v>152</v>
      </c>
      <c r="C36" s="32">
        <v>1</v>
      </c>
    </row>
    <row r="37" spans="1:3" x14ac:dyDescent="0.25">
      <c r="A37" s="94"/>
      <c r="B37" s="36" t="s">
        <v>137</v>
      </c>
      <c r="C37" s="33">
        <v>0</v>
      </c>
    </row>
    <row r="38" spans="1:3" x14ac:dyDescent="0.25">
      <c r="A38" s="94"/>
      <c r="B38" s="36" t="s">
        <v>155</v>
      </c>
      <c r="C38" s="32">
        <v>1</v>
      </c>
    </row>
    <row r="39" spans="1:3" x14ac:dyDescent="0.25">
      <c r="A39" s="24" t="s">
        <v>83</v>
      </c>
      <c r="B39" s="84">
        <f>IFERROR(B20*(VLOOKUP(B18,E15:F17,2,0)),16666)</f>
        <v>0</v>
      </c>
      <c r="C39" s="84"/>
    </row>
    <row r="40" spans="1:3" ht="93" customHeight="1" x14ac:dyDescent="0.25">
      <c r="A40" s="35" t="s">
        <v>150</v>
      </c>
      <c r="B40" s="85"/>
      <c r="C40" s="86"/>
    </row>
    <row r="41" spans="1:3" ht="211.5" customHeight="1" x14ac:dyDescent="0.25">
      <c r="A41" s="35" t="s">
        <v>84</v>
      </c>
      <c r="B41" s="80"/>
      <c r="C41" s="81"/>
    </row>
    <row r="42" spans="1:3" ht="25.9" customHeight="1" x14ac:dyDescent="0.25">
      <c r="A42" s="42" t="s">
        <v>141</v>
      </c>
      <c r="B42" s="42"/>
      <c r="C42" s="42"/>
    </row>
    <row r="43" spans="1:3" x14ac:dyDescent="0.25">
      <c r="A43" s="41" t="s">
        <v>142</v>
      </c>
      <c r="B43" s="79"/>
      <c r="C43" s="79"/>
    </row>
    <row r="44" spans="1:3" ht="40.9" customHeight="1" x14ac:dyDescent="0.25">
      <c r="A44" s="41" t="s">
        <v>140</v>
      </c>
      <c r="B44" s="79"/>
      <c r="C44" s="79"/>
    </row>
  </sheetData>
  <sheetProtection algorithmName="SHA-512" hashValue="Y6jm3BzJbbuYepmmD9/3XgP0/2+e/ibB3vzV4hYGrHAhkuvi6ip1SwTuqosUFefckAFp58z48DWwhwSVsK5n2Q==" saltValue="33C4Qfd9ErFF9CIfv4DgmQ==" spinCount="100000" sheet="1" selectLockedCells="1"/>
  <mergeCells count="27">
    <mergeCell ref="A22:A38"/>
    <mergeCell ref="B9:C9"/>
    <mergeCell ref="A1:C1"/>
    <mergeCell ref="B2:C2"/>
    <mergeCell ref="B16:C16"/>
    <mergeCell ref="B3:C3"/>
    <mergeCell ref="B4:C4"/>
    <mergeCell ref="B5:C5"/>
    <mergeCell ref="B6:C6"/>
    <mergeCell ref="B7:C7"/>
    <mergeCell ref="B8:C8"/>
    <mergeCell ref="B10:C10"/>
    <mergeCell ref="B13:C13"/>
    <mergeCell ref="A10:A17"/>
    <mergeCell ref="B43:C43"/>
    <mergeCell ref="B44:C44"/>
    <mergeCell ref="B41:C41"/>
    <mergeCell ref="B18:C18"/>
    <mergeCell ref="B20:C20"/>
    <mergeCell ref="B40:C40"/>
    <mergeCell ref="B31:C31"/>
    <mergeCell ref="B35:C35"/>
    <mergeCell ref="B39:C39"/>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78" t="s">
        <v>85</v>
      </c>
      <c r="B1" s="78"/>
      <c r="C1" s="78"/>
    </row>
    <row r="2" spans="1:3" x14ac:dyDescent="0.25">
      <c r="A2" s="20" t="s">
        <v>29</v>
      </c>
      <c r="B2" s="68" t="str">
        <f>'AUTOS NOTA 324'!B2:C2</f>
        <v>SINIESTRO  126220389 LEGIS APJ32254</v>
      </c>
      <c r="C2" s="69"/>
    </row>
    <row r="3" spans="1:3" x14ac:dyDescent="0.25">
      <c r="A3" s="5" t="s">
        <v>1</v>
      </c>
      <c r="B3" s="46" t="str">
        <f>'AUTOS  NOTA 322'!B2:C2</f>
        <v>2024013637-003-000</v>
      </c>
      <c r="C3" s="46"/>
    </row>
    <row r="4" spans="1:3" x14ac:dyDescent="0.25">
      <c r="A4" s="5" t="s">
        <v>2</v>
      </c>
      <c r="B4" s="46" t="str">
        <f>'AUTOS  NOTA 322'!B3:C3</f>
        <v>DELEGATURA PARA FUNCIONES JURISDICCIONALES - SUPERINTENDENCIA FINANCIERA DE COLOMBIA</v>
      </c>
      <c r="C4" s="46"/>
    </row>
    <row r="5" spans="1:3" x14ac:dyDescent="0.25">
      <c r="A5" s="5" t="s">
        <v>3</v>
      </c>
      <c r="B5" s="46" t="str">
        <f>'AUTOS  NOTA 322'!B4:C4</f>
        <v>ALLIANZ SEGUROS S.A.</v>
      </c>
      <c r="C5" s="46"/>
    </row>
    <row r="6" spans="1:3" ht="15" customHeight="1" x14ac:dyDescent="0.25">
      <c r="A6" s="5" t="s">
        <v>4</v>
      </c>
      <c r="B6" s="46" t="str">
        <f>'AUTOS  NOTA 322'!B5:C5</f>
        <v>NELSON ANDRES QUIROGA BELTRAN</v>
      </c>
      <c r="C6" s="46"/>
    </row>
    <row r="7" spans="1:3" ht="15" customHeight="1" x14ac:dyDescent="0.25">
      <c r="A7" s="5" t="s">
        <v>5</v>
      </c>
      <c r="B7" s="46" t="str">
        <f>'AUTOS  NOTA 322'!B6:C6</f>
        <v>DEMANDA DIRECTA</v>
      </c>
      <c r="C7" s="46"/>
    </row>
    <row r="8" spans="1:3" ht="15" customHeight="1" x14ac:dyDescent="0.25">
      <c r="A8" s="30" t="s">
        <v>119</v>
      </c>
      <c r="B8" s="46" t="str">
        <f>'AUTOS  NOTA 322'!B7:C8</f>
        <v>No aplica</v>
      </c>
      <c r="C8" s="46"/>
    </row>
    <row r="9" spans="1:3" ht="19.149999999999999" customHeight="1" x14ac:dyDescent="0.25">
      <c r="A9" s="5" t="s">
        <v>120</v>
      </c>
      <c r="B9" s="46"/>
      <c r="C9" s="46"/>
    </row>
    <row r="10" spans="1:3" x14ac:dyDescent="0.25">
      <c r="A10" s="7" t="s">
        <v>82</v>
      </c>
      <c r="B10" s="101">
        <f>'AUTOS NOTA 324'!B20:C20</f>
        <v>0</v>
      </c>
      <c r="C10" s="101"/>
    </row>
    <row r="11" spans="1:3" x14ac:dyDescent="0.25">
      <c r="A11" s="7" t="s">
        <v>139</v>
      </c>
      <c r="B11" s="102">
        <f>'AUTOS NOTA 324'!B39:C39</f>
        <v>0</v>
      </c>
      <c r="C11" s="46"/>
    </row>
    <row r="12" spans="1:3" ht="30" x14ac:dyDescent="0.25">
      <c r="A12" s="7" t="s">
        <v>86</v>
      </c>
      <c r="B12" s="99"/>
      <c r="C12" s="100"/>
    </row>
    <row r="13" spans="1:3" ht="45" x14ac:dyDescent="0.25">
      <c r="A13" s="5" t="s">
        <v>87</v>
      </c>
      <c r="B13" s="46"/>
      <c r="C13" s="46"/>
    </row>
    <row r="14" spans="1:3" ht="45" x14ac:dyDescent="0.25">
      <c r="A14" s="5" t="s">
        <v>88</v>
      </c>
      <c r="B14" s="46"/>
      <c r="C14" s="46"/>
    </row>
    <row r="15" spans="1:3" x14ac:dyDescent="0.25">
      <c r="A15" s="5" t="s">
        <v>89</v>
      </c>
      <c r="B15" s="6"/>
      <c r="C15" s="6"/>
    </row>
    <row r="16" spans="1:3" x14ac:dyDescent="0.25">
      <c r="A16" s="7" t="s">
        <v>90</v>
      </c>
      <c r="B16" s="46"/>
      <c r="C16" s="46"/>
    </row>
    <row r="17" spans="1:3" x14ac:dyDescent="0.25">
      <c r="A17" s="6" t="s">
        <v>91</v>
      </c>
      <c r="B17" s="100"/>
      <c r="C17" s="100"/>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28515625" bestFit="1" customWidth="1"/>
    <col min="5" max="5" width="42.7109375" bestFit="1" customWidth="1"/>
    <col min="12" max="12" width="30.710937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29" t="s">
        <v>153</v>
      </c>
      <c r="M1" t="s">
        <v>94</v>
      </c>
      <c r="N1" t="s">
        <v>75</v>
      </c>
      <c r="O1" t="s">
        <v>143</v>
      </c>
    </row>
    <row r="2" spans="1:15" x14ac:dyDescent="0.25">
      <c r="A2" t="s">
        <v>94</v>
      </c>
      <c r="B2" t="s">
        <v>45</v>
      </c>
      <c r="C2" t="s">
        <v>95</v>
      </c>
      <c r="D2" s="2" t="s">
        <v>96</v>
      </c>
      <c r="E2" s="1" t="s">
        <v>97</v>
      </c>
      <c r="F2" s="2" t="s">
        <v>79</v>
      </c>
      <c r="G2" s="4">
        <v>0.7</v>
      </c>
      <c r="H2" t="s">
        <v>14</v>
      </c>
      <c r="I2" t="s">
        <v>98</v>
      </c>
      <c r="K2" t="s">
        <v>122</v>
      </c>
      <c r="L2" s="29" t="s">
        <v>123</v>
      </c>
      <c r="M2" t="s">
        <v>99</v>
      </c>
      <c r="N2" t="s">
        <v>77</v>
      </c>
      <c r="O2" t="s">
        <v>45</v>
      </c>
    </row>
    <row r="3" spans="1:15" x14ac:dyDescent="0.25">
      <c r="A3" t="s">
        <v>99</v>
      </c>
      <c r="C3" t="s">
        <v>100</v>
      </c>
      <c r="D3" s="2" t="s">
        <v>101</v>
      </c>
      <c r="E3" s="1" t="s">
        <v>102</v>
      </c>
      <c r="F3" s="2" t="s">
        <v>77</v>
      </c>
      <c r="G3" s="4">
        <v>0.3</v>
      </c>
      <c r="H3" t="s">
        <v>103</v>
      </c>
      <c r="I3" t="s">
        <v>104</v>
      </c>
      <c r="L3" s="29"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29" t="s">
        <v>126</v>
      </c>
    </row>
    <row r="6" spans="1:15" x14ac:dyDescent="0.25">
      <c r="E6" s="1" t="s">
        <v>112</v>
      </c>
      <c r="I6" t="s">
        <v>113</v>
      </c>
      <c r="L6" s="29" t="s">
        <v>154</v>
      </c>
    </row>
    <row r="7" spans="1:15" x14ac:dyDescent="0.25">
      <c r="E7" s="1" t="s">
        <v>114</v>
      </c>
      <c r="I7" t="s">
        <v>146</v>
      </c>
      <c r="L7" s="29" t="s">
        <v>127</v>
      </c>
    </row>
    <row r="8" spans="1:15" x14ac:dyDescent="0.25">
      <c r="E8" s="1" t="s">
        <v>115</v>
      </c>
      <c r="L8" s="29" t="s">
        <v>148</v>
      </c>
    </row>
    <row r="9" spans="1:15" x14ac:dyDescent="0.25">
      <c r="L9" s="29" t="s">
        <v>128</v>
      </c>
    </row>
    <row r="10" spans="1:15" x14ac:dyDescent="0.25">
      <c r="L10" s="29" t="s">
        <v>129</v>
      </c>
    </row>
    <row r="11" spans="1:15" x14ac:dyDescent="0.25">
      <c r="L11" s="29" t="s">
        <v>130</v>
      </c>
    </row>
    <row r="12" spans="1:15" x14ac:dyDescent="0.25">
      <c r="L12" s="29" t="s">
        <v>131</v>
      </c>
    </row>
    <row r="13" spans="1:15" x14ac:dyDescent="0.25">
      <c r="L13" s="29"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2024-02-25T19:38:42Z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