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1"/>
  <workbookPr codeName="ThisWorkbook"/>
  <mc:AlternateContent xmlns:mc="http://schemas.openxmlformats.org/markup-compatibility/2006">
    <mc:Choice Requires="x15">
      <x15ac:absPath xmlns:x15ac="http://schemas.microsoft.com/office/spreadsheetml/2010/11/ac" url="C:\Users\ce02653\Desktop\LEIRO ALBERTO MONTERO ROJAS\"/>
    </mc:Choice>
  </mc:AlternateContent>
  <xr:revisionPtr revIDLastSave="0" documentId="8_{E5C07046-04E1-4097-A6A3-42F5BEB6D083}" xr6:coauthVersionLast="47" xr6:coauthVersionMax="47" xr10:uidLastSave="{00000000-0000-0000-0000-000000000000}"/>
  <bookViews>
    <workbookView xWindow="14295" yWindow="0" windowWidth="14610" windowHeight="15585" firstSheet="1" activeTab="1" xr2:uid="{00000000-000D-0000-FFFF-FFFF00000000}"/>
  </bookViews>
  <sheets>
    <sheet name="AUTOS  NOTA 322" sheetId="1" r:id="rId1"/>
    <sheet name="AUTOS NOTA 321" sheetId="7" r:id="rId2"/>
    <sheet name="AUTOS NOTA 324" sheetId="8" r:id="rId3"/>
    <sheet name="TASACION " sheetId="10" state="hidden" r:id="rId4"/>
    <sheet name="AUTOS NOTA 325" sheetId="9" r:id="rId5"/>
    <sheet name="Hoja2" sheetId="6" state="hidden" r:id="rId6"/>
  </sheets>
  <externalReferences>
    <externalReference r:id="rId7"/>
  </externalReferences>
  <definedNames>
    <definedName name="Posición">[1]Hoja1!$S$3:$S$4</definedName>
    <definedName name="Probabilidad">[1]Parametros!$A$3:$A$5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0" i="8" l="1"/>
  <c r="B39" i="8" s="1"/>
  <c r="B10" i="9" l="1"/>
  <c r="B2" i="8" l="1"/>
  <c r="B2" i="9" s="1"/>
  <c r="B8" i="9" l="1"/>
  <c r="B7" i="9"/>
  <c r="B6" i="9"/>
  <c r="B5" i="9"/>
  <c r="B4" i="9"/>
  <c r="B3" i="9"/>
  <c r="B8" i="8"/>
  <c r="B7" i="8"/>
  <c r="B6" i="8"/>
  <c r="B5" i="8"/>
  <c r="B4" i="8"/>
  <c r="B3" i="8"/>
  <c r="B8" i="7"/>
  <c r="B4" i="7" l="1"/>
  <c r="B5" i="7"/>
  <c r="B6" i="7"/>
  <c r="B7" i="7"/>
  <c r="B3" i="7"/>
  <c r="B9" i="8"/>
  <c r="B11" i="9" l="1"/>
</calcChain>
</file>

<file path=xl/sharedStrings.xml><?xml version="1.0" encoding="utf-8"?>
<sst xmlns="http://schemas.openxmlformats.org/spreadsheetml/2006/main" count="242" uniqueCount="176">
  <si>
    <t>SOLICITUD DE ANTECEDENTES -ABOGADO EXTERNO-</t>
  </si>
  <si>
    <t>Radicado(23 digitos)</t>
  </si>
  <si>
    <t>2024010212005000</t>
  </si>
  <si>
    <t>Juzgado</t>
  </si>
  <si>
    <t>SUPERINTENDENCIA FINANCIERA DE COLOMBIA - DELEGATURA PARA FUNCIONES JURISDICCIONALES</t>
  </si>
  <si>
    <t>Demandado</t>
  </si>
  <si>
    <t>ALLIANZ SEGUROS S.A.</t>
  </si>
  <si>
    <t xml:space="preserve">Demandante </t>
  </si>
  <si>
    <t>LEIRO ALBERTO MONTERO ROJAS en nombre propio y como Represenante Legal de de la empresa MOBETRANS S.A.S (Afectado Directo).</t>
  </si>
  <si>
    <t>Tipo de vinculacion compañía</t>
  </si>
  <si>
    <t>DEMANDA DIRECTA</t>
  </si>
  <si>
    <t xml:space="preserve">Tipo de perjucio </t>
  </si>
  <si>
    <t>PERDIDA PARCIAL DAÑOS</t>
  </si>
  <si>
    <t>INTERVINIENTE -Nombre de lesionado o muerto (s) del proceso</t>
  </si>
  <si>
    <t>N/A</t>
  </si>
  <si>
    <t xml:space="preserve">Numero de identificacion </t>
  </si>
  <si>
    <t xml:space="preserve">Domicilio </t>
  </si>
  <si>
    <t xml:space="preserve">Telefono </t>
  </si>
  <si>
    <t>Correo electronico</t>
  </si>
  <si>
    <t xml:space="preserve">Estado Civil </t>
  </si>
  <si>
    <t xml:space="preserve">Fecha de nacimiento </t>
  </si>
  <si>
    <t xml:space="preserve">Edad al momento del siniestro </t>
  </si>
  <si>
    <t xml:space="preserve">Fecha de defuncion </t>
  </si>
  <si>
    <t xml:space="preserve">Situcion Laboral </t>
  </si>
  <si>
    <t xml:space="preserve">Profesion </t>
  </si>
  <si>
    <t xml:space="preserve">Ingresos Netos </t>
  </si>
  <si>
    <t>Numero de Lesionados y/o fallecidos  según IPAT</t>
  </si>
  <si>
    <t xml:space="preserve">Condicion </t>
  </si>
  <si>
    <t>Fecha de los hechos</t>
  </si>
  <si>
    <t>11 de abril de 2023</t>
  </si>
  <si>
    <t>Fecha de solicitud audiencia prejudicial</t>
  </si>
  <si>
    <t>20 de noviembre de 2023</t>
  </si>
  <si>
    <t>Fecha de audiencia prejudicial</t>
  </si>
  <si>
    <t>13 de diciembre de 2023</t>
  </si>
  <si>
    <r>
      <t>Breve resumen de los hechos
*Recomendaciones:</t>
    </r>
    <r>
      <rPr>
        <sz val="11"/>
        <color theme="1"/>
        <rFont val="Calibri"/>
        <family val="2"/>
        <scheme val="minor"/>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</si>
  <si>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r>
      <rPr>
        <b/>
        <sz val="11"/>
        <color theme="1"/>
        <rFont val="Calibri"/>
        <family val="2"/>
        <scheme val="minor"/>
      </rPr>
      <t>1.</t>
    </r>
    <r>
      <rPr>
        <sz val="11"/>
        <color theme="1"/>
        <rFont val="Calibri"/>
        <family val="2"/>
        <scheme val="minor"/>
      </rPr>
      <t xml:space="preserve"> El 11 de abril de 2023 el vehiculo de placas WNP855 con semirremolque asegurado de placa S02467 sufrió volcamento en las instalaciones de la empresa Procopal S.A. y como consencuencia de ello y mediando tramites de reclamación frente al suceso ocurrido, la aseguradora ALLIANZ SEGUROS S.A. el 26 de abril de 2023 otorgó autorización para dar cobertura y cumplimiento a la Póliza contrada con número 023125368/12.
</t>
    </r>
    <r>
      <rPr>
        <b/>
        <sz val="11"/>
        <color theme="1"/>
        <rFont val="Calibri"/>
        <family val="2"/>
        <scheme val="minor"/>
      </rPr>
      <t xml:space="preserve">2. </t>
    </r>
    <r>
      <rPr>
        <sz val="11"/>
        <color theme="1"/>
        <rFont val="Calibri"/>
        <family val="2"/>
        <scheme val="minor"/>
      </rPr>
      <t>La cabina, vehiculo de placas WNP855 fue entregada el 03 de junio de 2023 conforme</t>
    </r>
    <r>
      <rPr>
        <b/>
        <sz val="11"/>
        <color theme="1"/>
        <rFont val="Calibri"/>
        <family val="2"/>
        <scheme val="minor"/>
      </rPr>
      <t xml:space="preserve"> </t>
    </r>
    <r>
      <rPr>
        <sz val="11"/>
        <color theme="1"/>
        <rFont val="Calibri"/>
        <family val="2"/>
        <scheme val="minor"/>
      </rPr>
      <t xml:space="preserve">lo certificó  "Casa Inglesa" a traves del Asesor de Colisión Pablo Emilio Rincón Bonilla el 16 de junio de 2023, sin embargo, el semiremolque con número de placa S02467 al 20 de noviembre de 2023 no se había realizado entrega material, generando con ello un perjuicio en razón del tiempo que ha dejado de percibir los ingresos para los cuales fue adquirido el vehiculo. 
</t>
    </r>
    <r>
      <rPr>
        <b/>
        <sz val="11"/>
        <color theme="1"/>
        <rFont val="Calibri"/>
        <family val="2"/>
        <scheme val="minor"/>
      </rPr>
      <t xml:space="preserve">3. </t>
    </r>
    <r>
      <rPr>
        <sz val="11"/>
        <color theme="1"/>
        <rFont val="Calibri"/>
        <family val="2"/>
        <scheme val="minor"/>
      </rPr>
      <t xml:space="preserve">De forma particular, el demandante contrató el 15 de noviembre de 2023 un perito de la empresa ASEVIF S.A.S, el cual realizó inspección técnica al semiremolque, en el que se determinó que el semirremolque no conservada la originalidad con la reparación que hasta el momento había sido realizada. 
</t>
    </r>
    <r>
      <rPr>
        <b/>
        <sz val="11"/>
        <color theme="1"/>
        <rFont val="Calibri"/>
        <family val="2"/>
        <scheme val="minor"/>
      </rPr>
      <t xml:space="preserve">4. </t>
    </r>
    <r>
      <rPr>
        <sz val="11"/>
        <color theme="1"/>
        <rFont val="Calibri"/>
        <family val="2"/>
        <scheme val="minor"/>
      </rPr>
      <t xml:space="preserve">El 01 de diciembre de 2023 fue citado por con el funcionario Mauricio Dávila director de peritos y Daniel Sánchez perito de la compañía ALLIANZ SEGUROS S.A. en las instanciones de Furgones Express S.A.S., en donde se concluyó realizar entrega de un semirremolque nuevo conforme las consideraciones del peritaje realizado por el demandante. </t>
    </r>
  </si>
  <si>
    <t>Asegurado</t>
  </si>
  <si>
    <t>MOBETRANS S.A.S</t>
  </si>
  <si>
    <t>Nit Asegurado</t>
  </si>
  <si>
    <t>Placa vehículo asegurado (si aplica)</t>
  </si>
  <si>
    <t>S02467</t>
  </si>
  <si>
    <t>No. Póliza vinculada</t>
  </si>
  <si>
    <t>023125368/12</t>
  </si>
  <si>
    <t>Fecha de asignación</t>
  </si>
  <si>
    <t>14 de febrero de 2024</t>
  </si>
  <si>
    <t>Fecha de notificación</t>
  </si>
  <si>
    <t>09 de febrero de 2024</t>
  </si>
  <si>
    <r>
      <t xml:space="preserve">Fecha de contestacion 
*Recomendación: </t>
    </r>
    <r>
      <rPr>
        <sz val="11"/>
        <color theme="1"/>
        <rFont val="Calibri"/>
        <family val="2"/>
        <scheme val="minor"/>
      </rPr>
      <t>Fecha máxima para contestar la demanda acorde a lo estiúlado en la norma.</t>
    </r>
  </si>
  <si>
    <t>12 de marzo de 2024</t>
  </si>
  <si>
    <t>REMISION DE ANTECEDENTES - ABOGADO INTERNO-</t>
  </si>
  <si>
    <t>SINIESTRO - APLICATIVO</t>
  </si>
  <si>
    <t>SINIESTRO 125700287   LEGIS  APJ32253</t>
  </si>
  <si>
    <t>INTERVINIENTE</t>
  </si>
  <si>
    <t>PÓLIZA</t>
  </si>
  <si>
    <t>23125368-12</t>
  </si>
  <si>
    <t>AMPARO A AFECTAR</t>
  </si>
  <si>
    <t>PÉRDIDA TOTAL DAÑOS</t>
  </si>
  <si>
    <t>VALOR ASEGURADO</t>
  </si>
  <si>
    <t>DEDUCIBLE</t>
  </si>
  <si>
    <t>MODALIDAD</t>
  </si>
  <si>
    <t>OCURRENCIA</t>
  </si>
  <si>
    <t xml:space="preserve">VIGENCIA </t>
  </si>
  <si>
    <t>Desde las 00:00 horas del 01/08/2022 hasta las 24:00 horas del 31/07/2023.</t>
  </si>
  <si>
    <t xml:space="preserve">SINIESTRO DENTRO DE LA VIGENCIA? </t>
  </si>
  <si>
    <t>SI</t>
  </si>
  <si>
    <t>CARTERA A DÍA</t>
  </si>
  <si>
    <t>COASEGURO</t>
  </si>
  <si>
    <t>PROPIO</t>
  </si>
  <si>
    <t xml:space="preserve">ASEGURADORAS  </t>
  </si>
  <si>
    <t xml:space="preserve">% DE PARTICIPACION </t>
  </si>
  <si>
    <t>ALLIANZ</t>
  </si>
  <si>
    <t>REASEGURO- SUPERA LOS $500M-</t>
  </si>
  <si>
    <t>LARGE GLOSSES</t>
  </si>
  <si>
    <t>MOTIVO DE LA DEMANDA</t>
  </si>
  <si>
    <t xml:space="preserve">OFRECIENTO AUTOS </t>
  </si>
  <si>
    <t>OFRECIENTO VALOR</t>
  </si>
  <si>
    <t>Valor pagado el 15 de feb 2024 por 193.071.107</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</si>
  <si>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</si>
  <si>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</si>
  <si>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</si>
  <si>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</si>
  <si>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</si>
  <si>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</si>
  <si>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</si>
  <si>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</si>
  <si>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</si>
  <si>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</si>
  <si>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</si>
  <si>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</si>
  <si>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</si>
  <si>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</si>
  <si>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</si>
  <si>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</si>
  <si>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</si>
  <si>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</si>
  <si>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</si>
  <si>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</si>
  <si>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</si>
  <si>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</si>
  <si>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</si>
  <si>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</si>
  <si>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</si>
  <si>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</si>
  <si>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</si>
  <si>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Daño moral</t>
  </si>
  <si>
    <t>Daño a la salud</t>
  </si>
  <si>
    <t>PROBABLE</t>
  </si>
  <si>
    <t>DAÑOS MATERIALES</t>
  </si>
  <si>
    <t>EVENTUAL</t>
  </si>
  <si>
    <t>Clasificación Contingencia</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</si>
  <si>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</si>
  <si>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</si>
  <si>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</si>
  <si>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Extrapatrimoniales</t>
  </si>
  <si>
    <t>Daño a la Salud que podría interpretarse como daño a la vida de relación</t>
  </si>
  <si>
    <t>RCE DAÑOS MATERIALES</t>
  </si>
  <si>
    <r>
      <t xml:space="preserve">INDIQUE LA PLACA- </t>
    </r>
    <r>
      <rPr>
        <sz val="11"/>
        <color rgb="FFFF0000"/>
        <rFont val="Calibri"/>
        <family val="2"/>
        <scheme val="minor"/>
      </rPr>
      <t>SUSTITUYA</t>
    </r>
  </si>
  <si>
    <t>DAÑOS VEHICULO ASEGURADO</t>
  </si>
  <si>
    <t>OTROS</t>
  </si>
  <si>
    <t>COASEGURO RETENCION ALLIANZ (%)</t>
  </si>
  <si>
    <t>CONCURRENCIA</t>
  </si>
  <si>
    <t>Reserva propuesta</t>
  </si>
  <si>
    <t>Observaciones sobre el valor de la contingencia: (Se debe explicar como se aterrizaron las pretensiones.) si el caso es de daños indicar el valor comercial del vh</t>
  </si>
  <si>
    <t>Defensa de la Aseguradora: (Enumerar y enunciar las excepciones propuestas demanda y/o llamamiento )</t>
  </si>
  <si>
    <t xml:space="preserve">VISTO BUENO ABOGADO INTERNO </t>
  </si>
  <si>
    <t>VISTO BUENO ABOGADO INTERNO?</t>
  </si>
  <si>
    <t xml:space="preserve">COMENTARIOS </t>
  </si>
  <si>
    <t>INFORME ABOGADO INTERNO</t>
  </si>
  <si>
    <t>CONTINGENCIA</t>
  </si>
  <si>
    <t>Reserva CIA</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</si>
  <si>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</si>
  <si>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</si>
  <si>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</si>
  <si>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</si>
  <si>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</si>
  <si>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</si>
  <si>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CLASE DE REASEGURO</t>
  </si>
  <si>
    <t>Acompañante motorista</t>
  </si>
  <si>
    <t>LLAMADA EN GARANTIA</t>
  </si>
  <si>
    <t xml:space="preserve">RCE LESIONES </t>
  </si>
  <si>
    <t xml:space="preserve">SI </t>
  </si>
  <si>
    <t>NO</t>
  </si>
  <si>
    <t>CEDIDO</t>
  </si>
  <si>
    <t>FACULTATIVO</t>
  </si>
  <si>
    <t xml:space="preserve">Objetado por la Compañía </t>
  </si>
  <si>
    <t>REMOTO</t>
  </si>
  <si>
    <t xml:space="preserve">Ocupado-trabajador cuenta ajena </t>
  </si>
  <si>
    <t xml:space="preserve">Ciclista </t>
  </si>
  <si>
    <t>RCE HOMICIDIO</t>
  </si>
  <si>
    <t>CLAIMS MADE</t>
  </si>
  <si>
    <t>ACEPTADO</t>
  </si>
  <si>
    <t>AUTOMATICO</t>
  </si>
  <si>
    <t>Pretensiones elevadas- reclamación Compañía</t>
  </si>
  <si>
    <t>Ocupado - Autonomo</t>
  </si>
  <si>
    <t>Cliclista vehículo</t>
  </si>
  <si>
    <t>RCE HOMICIDIO-LESION</t>
  </si>
  <si>
    <t>SUNSET</t>
  </si>
  <si>
    <t>Ofrecimiento muy bajo-reclamación Compañía</t>
  </si>
  <si>
    <t xml:space="preserve">Tareas del hogar </t>
  </si>
  <si>
    <t xml:space="preserve">Motociclista </t>
  </si>
  <si>
    <t>RCE + DAÑOS MATERIALES</t>
  </si>
  <si>
    <t>DESCUBREMIENTO</t>
  </si>
  <si>
    <t xml:space="preserve">Nuevos reclamantes </t>
  </si>
  <si>
    <t>Pendiente acceder al mercado laboral -pedir a nino</t>
  </si>
  <si>
    <t>Ocupante vehículo</t>
  </si>
  <si>
    <t>RCC HOMICIDIO</t>
  </si>
  <si>
    <t>Respuesta extemporanea</t>
  </si>
  <si>
    <t>Pasajero servicio publico</t>
  </si>
  <si>
    <t>RCC LESIONES</t>
  </si>
  <si>
    <t xml:space="preserve">Sin reclamación previa </t>
  </si>
  <si>
    <t>Peaton</t>
  </si>
  <si>
    <t>RCC HOMICIDIO-LESION</t>
  </si>
  <si>
    <t xml:space="preserve">Vida/RC medica- aviso de siniestro sin tramite </t>
  </si>
  <si>
    <t>PÉRDIDA PARCIAL HURTO</t>
  </si>
  <si>
    <t>SUSTRACCIÓN TOTAL</t>
  </si>
  <si>
    <t>NO APLICA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</si>
</sst>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 #,##0_-;\-&quot;$&quot;\ * #,##0_-;_-&quot;$&quot;\ * &quot;-&quot;_-;_-@_-"/>
  </numFmts>
  <fonts count="8">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sz val="11"/>
      <color rgb="FFFF0000"/>
      <name val="Calibri"/>
      <family val="2"/>
      <scheme val="minor"/>
    </font>
  </fonts>
  <fills count="9">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108">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164" fontId="0" fillId="0" borderId="0" xfId="0" applyNumberFormat="1"/>
    <xf numFmtId="9" fontId="0" fillId="0" borderId="0" xfId="1" applyNumberFormat="1" applyFont="1"/>
    <xf numFmtId="0" fontId="2" fillId="7" borderId="1" xfId="0" applyFont="1" applyFill="1" applyBorder="1" applyAlignment="1">
      <alignment horizontal="justify" vertical="top" wrapText="1"/>
    </xf>
    <xf numFmtId="164" fontId="2" fillId="7" borderId="1" xfId="1" applyFont="1" applyFill="1" applyBorder="1" applyAlignment="1">
      <alignment horizontal="justify" vertical="top" wrapText="1"/>
    </xf>
    <xf numFmtId="0" fontId="0" fillId="0" borderId="0" xfId="0" applyAlignment="1">
      <alignment horizontal="left"/>
    </xf>
    <xf numFmtId="0" fontId="2" fillId="0" borderId="2" xfId="0" applyFont="1" applyBorder="1" applyAlignment="1">
      <alignment horizontal="justify" vertical="top" wrapText="1"/>
    </xf>
    <xf numFmtId="164" fontId="0" fillId="0" borderId="1" xfId="1" applyFont="1" applyBorder="1" applyAlignment="1" applyProtection="1">
      <alignment horizontal="justify" vertical="top"/>
      <protection locked="0"/>
    </xf>
    <xf numFmtId="9" fontId="0" fillId="0" borderId="1" xfId="2" applyFont="1" applyBorder="1" applyAlignment="1" applyProtection="1">
      <alignment horizontal="center" vertical="top"/>
      <protection locked="0"/>
    </xf>
    <xf numFmtId="164" fontId="0" fillId="0" borderId="1" xfId="1" applyFont="1" applyBorder="1" applyAlignment="1" applyProtection="1">
      <alignment horizontal="center"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2" fillId="0" borderId="2" xfId="0" applyFont="1" applyBorder="1" applyAlignment="1" applyProtection="1">
      <alignment horizontal="justify" vertical="top" wrapText="1"/>
      <protection locked="0"/>
    </xf>
    <xf numFmtId="0" fontId="2" fillId="0" borderId="1" xfId="0" applyFont="1" applyBorder="1" applyAlignment="1" applyProtection="1">
      <alignment horizontal="justify" vertical="top"/>
      <protection locked="0"/>
    </xf>
    <xf numFmtId="164" fontId="6" fillId="7" borderId="1" xfId="1" applyFont="1" applyFill="1" applyBorder="1" applyAlignment="1" applyProtection="1">
      <alignment horizontal="center" vertical="top"/>
      <protection locked="0"/>
    </xf>
    <xf numFmtId="164" fontId="4" fillId="7" borderId="1" xfId="1" applyFont="1" applyFill="1" applyBorder="1" applyAlignment="1" applyProtection="1">
      <alignment horizontal="center" vertical="top"/>
      <protection locked="0"/>
    </xf>
    <xf numFmtId="0" fontId="0" fillId="0" borderId="1" xfId="0" applyBorder="1" applyAlignment="1" applyProtection="1">
      <alignment horizontal="center" vertical="center"/>
      <protection locked="0"/>
    </xf>
    <xf numFmtId="0" fontId="3" fillId="2" borderId="4" xfId="0" applyFont="1" applyFill="1" applyBorder="1" applyAlignment="1" applyProtection="1">
      <alignment horizontal="center" vertical="top"/>
      <protection locked="0"/>
    </xf>
    <xf numFmtId="0" fontId="2" fillId="8" borderId="1" xfId="0" applyFont="1" applyFill="1" applyBorder="1" applyAlignment="1">
      <alignment horizontal="justify" vertical="top" wrapText="1"/>
    </xf>
    <xf numFmtId="0" fontId="0" fillId="8" borderId="1" xfId="0" applyFill="1" applyBorder="1" applyAlignment="1">
      <alignment horizontal="justify" vertical="top" wrapText="1"/>
    </xf>
    <xf numFmtId="0" fontId="0" fillId="8" borderId="2" xfId="0" applyFill="1" applyBorder="1" applyAlignment="1">
      <alignment horizontal="justify" vertical="top"/>
    </xf>
    <xf numFmtId="0" fontId="0" fillId="7" borderId="1" xfId="0" applyFill="1" applyBorder="1" applyAlignment="1">
      <alignment horizontal="justify" vertical="top" wrapText="1"/>
    </xf>
    <xf numFmtId="0" fontId="0" fillId="7" borderId="1" xfId="0" applyFill="1" applyBorder="1" applyAlignment="1">
      <alignment horizontal="justify" vertical="top"/>
    </xf>
    <xf numFmtId="15" fontId="0" fillId="7" borderId="1" xfId="0" applyNumberFormat="1" applyFill="1" applyBorder="1" applyAlignment="1">
      <alignment horizontal="justify" vertical="top" wrapText="1"/>
    </xf>
    <xf numFmtId="0" fontId="0" fillId="8" borderId="1" xfId="0" applyFill="1" applyBorder="1" applyAlignment="1">
      <alignment horizontal="justify" vertical="top" wrapText="1"/>
    </xf>
    <xf numFmtId="0" fontId="0" fillId="0" borderId="1" xfId="0" applyBorder="1" applyAlignment="1">
      <alignment horizontal="justify" vertical="top"/>
    </xf>
    <xf numFmtId="14" fontId="0" fillId="0" borderId="1" xfId="0" applyNumberFormat="1" applyBorder="1" applyAlignment="1">
      <alignment horizontal="justify" vertical="top"/>
    </xf>
    <xf numFmtId="0" fontId="0" fillId="8" borderId="1" xfId="0" applyFill="1" applyBorder="1" applyAlignment="1">
      <alignment horizontal="justify" vertical="top"/>
    </xf>
    <xf numFmtId="14" fontId="0" fillId="7" borderId="2" xfId="0" applyNumberFormat="1" applyFill="1" applyBorder="1" applyAlignment="1">
      <alignment horizontal="justify" vertical="top"/>
    </xf>
    <xf numFmtId="0" fontId="0" fillId="7" borderId="3" xfId="0" applyFill="1" applyBorder="1" applyAlignment="1">
      <alignment horizontal="justify" vertical="top"/>
    </xf>
    <xf numFmtId="0" fontId="3" fillId="2" borderId="6" xfId="0" applyFont="1" applyFill="1" applyBorder="1" applyAlignment="1">
      <alignment horizontal="center" vertical="top"/>
    </xf>
    <xf numFmtId="0" fontId="0" fillId="8" borderId="2" xfId="0" applyFill="1" applyBorder="1" applyAlignment="1">
      <alignment horizontal="justify" vertical="top"/>
    </xf>
    <xf numFmtId="0" fontId="0" fillId="8" borderId="3" xfId="0" applyFill="1" applyBorder="1" applyAlignment="1">
      <alignment horizontal="justify" vertical="top"/>
    </xf>
    <xf numFmtId="49" fontId="0" fillId="0" borderId="2" xfId="0" applyNumberFormat="1" applyBorder="1" applyAlignment="1">
      <alignment horizontal="justify" vertical="top"/>
    </xf>
    <xf numFmtId="49" fontId="0" fillId="0" borderId="3" xfId="0" applyNumberFormat="1" applyBorder="1" applyAlignment="1">
      <alignment horizontal="justify" vertical="top"/>
    </xf>
    <xf numFmtId="0" fontId="0" fillId="0" borderId="2" xfId="0" applyBorder="1" applyAlignment="1">
      <alignment horizontal="justify" vertical="top"/>
    </xf>
    <xf numFmtId="0" fontId="0" fillId="0" borderId="3" xfId="0" applyBorder="1" applyAlignment="1">
      <alignment horizontal="justify" vertical="top"/>
    </xf>
    <xf numFmtId="0" fontId="2" fillId="7" borderId="1" xfId="0" applyFont="1" applyFill="1" applyBorder="1" applyAlignment="1">
      <alignment horizontal="justify" vertical="top" wrapText="1"/>
    </xf>
    <xf numFmtId="0" fontId="3" fillId="2" borderId="4" xfId="0" applyFont="1" applyFill="1" applyBorder="1" applyAlignment="1">
      <alignment horizontal="center" vertical="top"/>
    </xf>
    <xf numFmtId="0" fontId="0" fillId="0" borderId="1" xfId="0" applyBorder="1" applyAlignment="1">
      <alignment horizontal="justify" vertical="top" wrapText="1"/>
    </xf>
    <xf numFmtId="0" fontId="0" fillId="0" borderId="2" xfId="0" applyBorder="1" applyAlignment="1">
      <alignment horizontal="center" vertical="top"/>
    </xf>
    <xf numFmtId="0" fontId="0" fillId="0" borderId="3" xfId="0" applyBorder="1" applyAlignment="1">
      <alignment horizontal="center" vertical="top"/>
    </xf>
    <xf numFmtId="0" fontId="4" fillId="2" borderId="4" xfId="0" applyFont="1" applyFill="1" applyBorder="1" applyAlignment="1">
      <alignment horizontal="justify" vertical="top"/>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164" fontId="0" fillId="0" borderId="2" xfId="1" applyFont="1" applyBorder="1" applyAlignment="1">
      <alignment horizontal="center" vertical="top"/>
    </xf>
    <xf numFmtId="164" fontId="0" fillId="0" borderId="3" xfId="1" applyFont="1" applyBorder="1" applyAlignment="1">
      <alignment horizontal="center" vertical="top"/>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164" fontId="0" fillId="5" borderId="2" xfId="1" applyFont="1" applyFill="1" applyBorder="1" applyAlignment="1" applyProtection="1">
      <alignment horizontal="justify" vertical="top"/>
      <protection locked="0"/>
    </xf>
    <xf numFmtId="164" fontId="0" fillId="5" borderId="3" xfId="1" applyFont="1" applyFill="1" applyBorder="1" applyAlignment="1" applyProtection="1">
      <alignment horizontal="justify" vertical="top"/>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0" borderId="1" xfId="0" applyBorder="1" applyAlignment="1" applyProtection="1">
      <alignment horizontal="center"/>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164" fontId="0" fillId="5" borderId="0" xfId="1" applyFont="1" applyFill="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xf numFmtId="0" fontId="0" fillId="0" borderId="1" xfId="0" applyBorder="1" applyAlignment="1">
      <alignment horizontal="center" vertical="top" wrapText="1"/>
    </xf>
    <xf numFmtId="0" fontId="0" fillId="0" borderId="1" xfId="0" applyBorder="1" applyAlignment="1">
      <alignment horizontal="center" vertical="top"/>
    </xf>
    <xf numFmtId="164" fontId="0" fillId="5" borderId="1" xfId="1" applyFont="1" applyFill="1" applyBorder="1" applyAlignment="1">
      <alignment horizontal="justify" vertical="top"/>
    </xf>
    <xf numFmtId="164" fontId="0" fillId="0" borderId="1" xfId="0" applyNumberFormat="1" applyBorder="1" applyAlignment="1">
      <alignment horizontal="justify" vertical="top"/>
    </xf>
  </cellXfs>
  <cellStyles count="3">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ntxnas1/Colombia/INDEMNIZ_PROCESOS_JUDICIALES/TATIANA/Procesos/Informes%20Iniciales/Copia%20de%20Informe%20Incicial%202017%2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3" tint="-0.499984740745262"/>
  </sheetPr>
  <dimension ref="A1:F80"/>
  <sheetViews>
    <sheetView zoomScale="96" zoomScaleNormal="96" workbookViewId="0">
      <selection activeCell="A25" sqref="A25:A27"/>
    </sheetView>
  </sheetViews>
  <sheetFormatPr defaultColWidth="0" defaultRowHeight="15"/>
  <cols>
    <col min="1" max="1" width="53.5703125" style="8" customWidth="1"/>
    <col min="2" max="2" width="55.140625" style="8" customWidth="1"/>
    <col min="3" max="3" width="19.140625" style="8" customWidth="1"/>
    <col min="4" max="16384" width="11.42578125" style="2" hidden="1"/>
  </cols>
  <sheetData>
    <row r="1" spans="1:3" ht="18.75">
      <c r="A1" s="55" t="s">
        <v>0</v>
      </c>
      <c r="B1" s="55"/>
      <c r="C1" s="55"/>
    </row>
    <row r="2" spans="1:3">
      <c r="A2" s="5" t="s">
        <v>1</v>
      </c>
      <c r="B2" s="58" t="s">
        <v>2</v>
      </c>
      <c r="C2" s="59"/>
    </row>
    <row r="3" spans="1:3">
      <c r="A3" s="5" t="s">
        <v>3</v>
      </c>
      <c r="B3" s="60" t="s">
        <v>4</v>
      </c>
      <c r="C3" s="61"/>
    </row>
    <row r="4" spans="1:3">
      <c r="A4" s="5" t="s">
        <v>5</v>
      </c>
      <c r="B4" s="60" t="s">
        <v>6</v>
      </c>
      <c r="C4" s="61"/>
    </row>
    <row r="5" spans="1:3" ht="31.5" customHeight="1">
      <c r="A5" s="5" t="s">
        <v>7</v>
      </c>
      <c r="B5" s="60" t="s">
        <v>8</v>
      </c>
      <c r="C5" s="61"/>
    </row>
    <row r="6" spans="1:3">
      <c r="A6" s="5" t="s">
        <v>9</v>
      </c>
      <c r="B6" s="50" t="s">
        <v>10</v>
      </c>
      <c r="C6" s="50"/>
    </row>
    <row r="7" spans="1:3">
      <c r="A7" s="44" t="s">
        <v>11</v>
      </c>
      <c r="B7" s="56" t="s">
        <v>12</v>
      </c>
      <c r="C7" s="57"/>
    </row>
    <row r="8" spans="1:3" ht="23.1" customHeight="1">
      <c r="A8" s="27" t="s">
        <v>13</v>
      </c>
      <c r="B8" s="50" t="s">
        <v>14</v>
      </c>
      <c r="C8" s="50"/>
    </row>
    <row r="9" spans="1:3">
      <c r="A9" s="27" t="s">
        <v>15</v>
      </c>
      <c r="B9" s="50" t="s">
        <v>14</v>
      </c>
      <c r="C9" s="50"/>
    </row>
    <row r="10" spans="1:3">
      <c r="A10" s="27" t="s">
        <v>16</v>
      </c>
      <c r="B10" s="50" t="s">
        <v>14</v>
      </c>
      <c r="C10" s="50"/>
    </row>
    <row r="11" spans="1:3" ht="30" customHeight="1">
      <c r="A11" s="28" t="s">
        <v>17</v>
      </c>
      <c r="B11" s="50" t="s">
        <v>14</v>
      </c>
      <c r="C11" s="50"/>
    </row>
    <row r="12" spans="1:3" ht="30" customHeight="1">
      <c r="A12" s="5" t="s">
        <v>18</v>
      </c>
      <c r="B12" s="50" t="s">
        <v>14</v>
      </c>
      <c r="C12" s="50"/>
    </row>
    <row r="13" spans="1:3">
      <c r="A13" s="5" t="s">
        <v>19</v>
      </c>
      <c r="B13" s="50" t="s">
        <v>14</v>
      </c>
      <c r="C13" s="50"/>
    </row>
    <row r="14" spans="1:3">
      <c r="A14" s="5" t="s">
        <v>20</v>
      </c>
      <c r="B14" s="50" t="s">
        <v>14</v>
      </c>
      <c r="C14" s="50"/>
    </row>
    <row r="15" spans="1:3">
      <c r="A15" s="5" t="s">
        <v>21</v>
      </c>
      <c r="B15" s="50" t="s">
        <v>14</v>
      </c>
      <c r="C15" s="50"/>
    </row>
    <row r="16" spans="1:3">
      <c r="A16" s="5" t="s">
        <v>22</v>
      </c>
      <c r="B16" s="50" t="s">
        <v>14</v>
      </c>
      <c r="C16" s="50"/>
    </row>
    <row r="17" spans="1:3" ht="15" customHeight="1">
      <c r="A17" s="5" t="s">
        <v>23</v>
      </c>
      <c r="B17" s="50" t="s">
        <v>14</v>
      </c>
      <c r="C17" s="50"/>
    </row>
    <row r="18" spans="1:3">
      <c r="A18" s="5" t="s">
        <v>24</v>
      </c>
      <c r="B18" s="50" t="s">
        <v>14</v>
      </c>
      <c r="C18" s="50"/>
    </row>
    <row r="19" spans="1:3" ht="18.75" customHeight="1">
      <c r="A19" s="5" t="s">
        <v>25</v>
      </c>
      <c r="B19" s="50" t="s">
        <v>14</v>
      </c>
      <c r="C19" s="50"/>
    </row>
    <row r="20" spans="1:3">
      <c r="A20" s="5" t="s">
        <v>26</v>
      </c>
      <c r="B20" s="50" t="s">
        <v>14</v>
      </c>
      <c r="C20" s="50"/>
    </row>
    <row r="21" spans="1:3" ht="17.25" customHeight="1">
      <c r="A21" s="5" t="s">
        <v>27</v>
      </c>
      <c r="B21" s="50" t="s">
        <v>14</v>
      </c>
      <c r="C21" s="50"/>
    </row>
    <row r="22" spans="1:3">
      <c r="A22" s="43" t="s">
        <v>28</v>
      </c>
      <c r="B22" s="49" t="s">
        <v>29</v>
      </c>
      <c r="C22" s="49"/>
    </row>
    <row r="23" spans="1:3">
      <c r="A23" s="27" t="s">
        <v>30</v>
      </c>
      <c r="B23" s="48" t="s">
        <v>31</v>
      </c>
      <c r="C23" s="46"/>
    </row>
    <row r="24" spans="1:3">
      <c r="A24" s="27" t="s">
        <v>32</v>
      </c>
      <c r="B24" s="48" t="s">
        <v>33</v>
      </c>
      <c r="C24" s="46"/>
    </row>
    <row r="25" spans="1:3">
      <c r="A25" s="62" t="s">
        <v>34</v>
      </c>
      <c r="B25" s="46" t="s">
        <v>35</v>
      </c>
      <c r="C25" s="47"/>
    </row>
    <row r="26" spans="1:3">
      <c r="A26" s="62"/>
      <c r="B26" s="47"/>
      <c r="C26" s="47"/>
    </row>
    <row r="27" spans="1:3" ht="100.5" customHeight="1">
      <c r="A27" s="62"/>
      <c r="B27" s="47"/>
      <c r="C27" s="47"/>
    </row>
    <row r="28" spans="1:3">
      <c r="A28" s="27" t="s">
        <v>36</v>
      </c>
      <c r="B28" s="47" t="s">
        <v>37</v>
      </c>
      <c r="C28" s="47"/>
    </row>
    <row r="29" spans="1:3">
      <c r="A29" s="27" t="s">
        <v>38</v>
      </c>
      <c r="B29" s="47">
        <v>9007935751</v>
      </c>
      <c r="C29" s="47"/>
    </row>
    <row r="30" spans="1:3">
      <c r="A30" s="43" t="s">
        <v>39</v>
      </c>
      <c r="B30" s="52" t="s">
        <v>40</v>
      </c>
      <c r="C30" s="52"/>
    </row>
    <row r="31" spans="1:3">
      <c r="A31" s="27" t="s">
        <v>41</v>
      </c>
      <c r="B31" s="47" t="s">
        <v>42</v>
      </c>
      <c r="C31" s="47"/>
    </row>
    <row r="32" spans="1:3">
      <c r="A32" s="27" t="s">
        <v>43</v>
      </c>
      <c r="B32" s="53" t="s">
        <v>44</v>
      </c>
      <c r="C32" s="54"/>
    </row>
    <row r="33" spans="1:3">
      <c r="A33" s="5" t="s">
        <v>45</v>
      </c>
      <c r="B33" s="51" t="s">
        <v>46</v>
      </c>
      <c r="C33" s="51"/>
    </row>
    <row r="34" spans="1:3" ht="45">
      <c r="A34" s="5" t="s">
        <v>47</v>
      </c>
      <c r="B34" s="51" t="s">
        <v>48</v>
      </c>
      <c r="C34" s="50"/>
    </row>
    <row r="37" spans="1:3" ht="15" customHeight="1"/>
    <row r="38" spans="1:3" ht="15" customHeight="1"/>
    <row r="45" spans="1:3" ht="15" customHeight="1"/>
    <row r="50" spans="6:6" ht="18" customHeight="1"/>
    <row r="53" spans="6:6">
      <c r="F53" s="4"/>
    </row>
    <row r="54" spans="6:6">
      <c r="F54" s="4"/>
    </row>
    <row r="55" spans="6:6">
      <c r="F55" s="4"/>
    </row>
    <row r="66" ht="36" customHeight="1"/>
    <row r="78" ht="33.75" customHeight="1"/>
    <row r="79" ht="33.75" customHeight="1"/>
    <row r="80" ht="33.75" customHeight="1"/>
  </sheetData>
  <dataConsolidate/>
  <mergeCells count="33">
    <mergeCell ref="B28:C28"/>
    <mergeCell ref="A1:C1"/>
    <mergeCell ref="B20:C20"/>
    <mergeCell ref="B17:C17"/>
    <mergeCell ref="B7:C7"/>
    <mergeCell ref="B18:C18"/>
    <mergeCell ref="B19:C19"/>
    <mergeCell ref="B2:C2"/>
    <mergeCell ref="B3:C3"/>
    <mergeCell ref="B4:C4"/>
    <mergeCell ref="B5:C5"/>
    <mergeCell ref="A25:A27"/>
    <mergeCell ref="B6:C6"/>
    <mergeCell ref="B8:C8"/>
    <mergeCell ref="B9:C9"/>
    <mergeCell ref="B10:C10"/>
    <mergeCell ref="B34:C34"/>
    <mergeCell ref="B33:C33"/>
    <mergeCell ref="B31:C31"/>
    <mergeCell ref="B30:C30"/>
    <mergeCell ref="B29:C29"/>
    <mergeCell ref="B32:C32"/>
    <mergeCell ref="B25:C27"/>
    <mergeCell ref="B24:C24"/>
    <mergeCell ref="B23:C23"/>
    <mergeCell ref="B22:C22"/>
    <mergeCell ref="B11:C11"/>
    <mergeCell ref="B12:C12"/>
    <mergeCell ref="B13:C13"/>
    <mergeCell ref="B14:C14"/>
    <mergeCell ref="B21:C21"/>
    <mergeCell ref="B15:C15"/>
    <mergeCell ref="B16:C16"/>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E4219A2B-3323-48C8-8CC9-A0539EDCD90D}">
          <x14:formula1>
            <xm:f>Hoja2!$K$1:$K$2</xm:f>
          </x14:formula1>
          <xm:sqref>B6:C6</xm:sqref>
        </x14:dataValidation>
        <x14:dataValidation type="list" allowBlank="1" showInputMessage="1" showErrorMessage="1" xr:uid="{F3F17078-17F3-4979-B388-4480F4297950}">
          <x14:formula1>
            <xm:f>Hoja2!$L$1:$L$13</xm:f>
          </x14:formula1>
          <xm:sqref>B7:C7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codeName="Hoja2">
    <tabColor theme="3" tint="-0.499984740745262"/>
  </sheetPr>
  <dimension ref="A1:C50"/>
  <sheetViews>
    <sheetView tabSelected="1" zoomScale="70" zoomScaleNormal="70" workbookViewId="0">
      <selection activeCell="C32" sqref="C32"/>
    </sheetView>
  </sheetViews>
  <sheetFormatPr defaultColWidth="0" defaultRowHeight="15"/>
  <cols>
    <col min="1" max="1" width="49.85546875" customWidth="1"/>
    <col min="2" max="2" width="31.42578125" customWidth="1"/>
    <col min="3" max="3" width="90.140625" customWidth="1"/>
    <col min="4" max="16384" width="11.42578125" hidden="1"/>
  </cols>
  <sheetData>
    <row r="1" spans="1:3" ht="18.75">
      <c r="A1" s="63" t="s">
        <v>49</v>
      </c>
      <c r="B1" s="63"/>
      <c r="C1" s="63"/>
    </row>
    <row r="2" spans="1:3" ht="15.75" customHeight="1">
      <c r="A2" s="20" t="s">
        <v>50</v>
      </c>
      <c r="B2" s="65" t="s">
        <v>51</v>
      </c>
      <c r="C2" s="66"/>
    </row>
    <row r="3" spans="1:3" s="2" customFormat="1">
      <c r="A3" s="5" t="s">
        <v>1</v>
      </c>
      <c r="B3" s="50" t="str">
        <f>'AUTOS  NOTA 322'!B2:C2</f>
        <v>2024010212005000</v>
      </c>
      <c r="C3" s="50"/>
    </row>
    <row r="4" spans="1:3" s="2" customFormat="1">
      <c r="A4" s="5" t="s">
        <v>3</v>
      </c>
      <c r="B4" s="50" t="str">
        <f>'AUTOS  NOTA 322'!B3:C3</f>
        <v>SUPERINTENDENCIA FINANCIERA DE COLOMBIA - DELEGATURA PARA FUNCIONES JURISDICCIONALES</v>
      </c>
      <c r="C4" s="50"/>
    </row>
    <row r="5" spans="1:3" s="2" customFormat="1">
      <c r="A5" s="5" t="s">
        <v>5</v>
      </c>
      <c r="B5" s="50" t="str">
        <f>'AUTOS  NOTA 322'!B4:C4</f>
        <v>ALLIANZ SEGUROS S.A.</v>
      </c>
      <c r="C5" s="50"/>
    </row>
    <row r="6" spans="1:3" s="2" customFormat="1">
      <c r="A6" s="5" t="s">
        <v>7</v>
      </c>
      <c r="B6" s="50" t="str">
        <f>'AUTOS  NOTA 322'!B5:C5</f>
        <v>LEIRO ALBERTO MONTERO ROJAS en nombre propio y como Represenante Legal de de la empresa MOBETRANS S.A.S (Afectado Directo).</v>
      </c>
      <c r="C6" s="50"/>
    </row>
    <row r="7" spans="1:3" s="2" customFormat="1">
      <c r="A7" s="5" t="s">
        <v>9</v>
      </c>
      <c r="B7" s="50" t="str">
        <f>'AUTOS  NOTA 322'!B6:C6</f>
        <v>DEMANDA DIRECTA</v>
      </c>
      <c r="C7" s="50"/>
    </row>
    <row r="8" spans="1:3" s="2" customFormat="1">
      <c r="A8" s="30" t="s">
        <v>52</v>
      </c>
      <c r="B8" s="50" t="str">
        <f>'AUTOS  NOTA 322'!B7:C8</f>
        <v>N/A</v>
      </c>
      <c r="C8" s="50"/>
    </row>
    <row r="9" spans="1:3">
      <c r="A9" s="20" t="s">
        <v>53</v>
      </c>
      <c r="B9" s="50" t="s">
        <v>54</v>
      </c>
      <c r="C9" s="50"/>
    </row>
    <row r="10" spans="1:3">
      <c r="A10" s="45" t="s">
        <v>55</v>
      </c>
      <c r="B10" s="52" t="s">
        <v>56</v>
      </c>
      <c r="C10" s="52"/>
    </row>
    <row r="11" spans="1:3">
      <c r="A11" s="20" t="s">
        <v>57</v>
      </c>
      <c r="B11" s="79">
        <v>0</v>
      </c>
      <c r="C11" s="80"/>
    </row>
    <row r="12" spans="1:3">
      <c r="A12" s="20" t="s">
        <v>58</v>
      </c>
      <c r="B12" s="79">
        <v>0</v>
      </c>
      <c r="C12" s="80"/>
    </row>
    <row r="13" spans="1:3">
      <c r="A13" s="20" t="s">
        <v>59</v>
      </c>
      <c r="B13" s="60" t="s">
        <v>60</v>
      </c>
      <c r="C13" s="61"/>
    </row>
    <row r="14" spans="1:3">
      <c r="A14" s="20" t="s">
        <v>61</v>
      </c>
      <c r="B14" s="64" t="s">
        <v>62</v>
      </c>
      <c r="C14" s="50"/>
    </row>
    <row r="15" spans="1:3">
      <c r="A15" s="20" t="s">
        <v>63</v>
      </c>
      <c r="B15" s="50" t="s">
        <v>64</v>
      </c>
      <c r="C15" s="50"/>
    </row>
    <row r="16" spans="1:3">
      <c r="A16" s="20" t="s">
        <v>65</v>
      </c>
      <c r="B16" s="50" t="s">
        <v>64</v>
      </c>
      <c r="C16" s="50"/>
    </row>
    <row r="17" spans="1:3">
      <c r="A17" s="81" t="s">
        <v>66</v>
      </c>
      <c r="B17" s="50" t="s">
        <v>67</v>
      </c>
      <c r="C17" s="50"/>
    </row>
    <row r="18" spans="1:3">
      <c r="A18" s="82"/>
      <c r="B18" s="10" t="s">
        <v>68</v>
      </c>
      <c r="C18" s="10" t="s">
        <v>69</v>
      </c>
    </row>
    <row r="19" spans="1:3">
      <c r="A19" s="82"/>
      <c r="B19" s="6" t="s">
        <v>70</v>
      </c>
      <c r="C19" s="6"/>
    </row>
    <row r="20" spans="1:3">
      <c r="A20" s="82"/>
      <c r="B20" s="6"/>
      <c r="C20" s="6"/>
    </row>
    <row r="21" spans="1:3">
      <c r="A21" s="83"/>
      <c r="B21" s="6"/>
      <c r="C21" s="6"/>
    </row>
    <row r="22" spans="1:3">
      <c r="A22" s="20" t="s">
        <v>71</v>
      </c>
      <c r="B22" s="50"/>
      <c r="C22" s="50"/>
    </row>
    <row r="23" spans="1:3">
      <c r="A23" s="20" t="s">
        <v>72</v>
      </c>
      <c r="B23" s="65"/>
      <c r="C23" s="66"/>
    </row>
    <row r="24" spans="1:3">
      <c r="A24" s="20" t="s">
        <v>73</v>
      </c>
      <c r="B24" s="50"/>
      <c r="C24" s="50"/>
    </row>
    <row r="25" spans="1:3">
      <c r="A25" s="20" t="s">
        <v>74</v>
      </c>
      <c r="B25" s="50" t="s">
        <v>64</v>
      </c>
      <c r="C25" s="50"/>
    </row>
    <row r="26" spans="1:3">
      <c r="A26" s="45" t="s">
        <v>75</v>
      </c>
      <c r="B26" s="52" t="s">
        <v>76</v>
      </c>
      <c r="C26" s="52"/>
    </row>
    <row r="27" spans="1:3">
      <c r="A27" s="19" t="s">
        <v>77</v>
      </c>
      <c r="B27" s="50"/>
      <c r="C27" s="50"/>
    </row>
    <row r="28" spans="1:3">
      <c r="A28" s="67" t="s">
        <v>78</v>
      </c>
      <c r="B28" s="67"/>
      <c r="C28" s="67"/>
    </row>
    <row r="29" spans="1:3">
      <c r="A29" s="77" t="s">
        <v>79</v>
      </c>
      <c r="B29" s="78"/>
      <c r="C29" s="11"/>
    </row>
    <row r="30" spans="1:3">
      <c r="A30" s="77" t="s">
        <v>80</v>
      </c>
      <c r="B30" s="78"/>
      <c r="C30" s="11"/>
    </row>
    <row r="31" spans="1:3">
      <c r="A31" s="77" t="s">
        <v>81</v>
      </c>
      <c r="B31" s="78"/>
      <c r="C31" s="12"/>
    </row>
    <row r="32" spans="1:3">
      <c r="A32" s="77" t="s">
        <v>82</v>
      </c>
      <c r="B32" s="78"/>
      <c r="C32" s="11"/>
    </row>
    <row r="33" spans="1:3">
      <c r="A33" s="77" t="s">
        <v>83</v>
      </c>
      <c r="B33" s="78"/>
      <c r="C33" s="11"/>
    </row>
    <row r="34" spans="1:3">
      <c r="A34" s="77" t="s">
        <v>84</v>
      </c>
      <c r="B34" s="78"/>
      <c r="C34" s="13"/>
    </row>
    <row r="35" spans="1:3">
      <c r="A35" s="68" t="s">
        <v>85</v>
      </c>
      <c r="B35" s="69"/>
      <c r="C35" s="14"/>
    </row>
    <row r="36" spans="1:3">
      <c r="A36" s="68" t="s">
        <v>86</v>
      </c>
      <c r="B36" s="69"/>
      <c r="C36" s="15"/>
    </row>
    <row r="37" spans="1:3">
      <c r="A37" s="70" t="s">
        <v>87</v>
      </c>
      <c r="B37" s="71"/>
      <c r="C37" s="15"/>
    </row>
    <row r="38" spans="1:3">
      <c r="A38" s="72"/>
      <c r="B38" s="73"/>
      <c r="C38" s="15"/>
    </row>
    <row r="39" spans="1:3">
      <c r="A39" s="74"/>
      <c r="B39" s="75"/>
      <c r="C39" s="15"/>
    </row>
    <row r="40" spans="1:3">
      <c r="A40" s="76" t="s">
        <v>88</v>
      </c>
      <c r="B40" s="76"/>
      <c r="C40" s="76"/>
    </row>
    <row r="41" spans="1:3">
      <c r="A41" s="17" t="s">
        <v>89</v>
      </c>
      <c r="B41" s="18"/>
      <c r="C41" s="15"/>
    </row>
    <row r="42" spans="1:3">
      <c r="A42" s="68" t="s">
        <v>90</v>
      </c>
      <c r="B42" s="69"/>
      <c r="C42" s="15"/>
    </row>
    <row r="43" spans="1:3">
      <c r="A43" s="68" t="s">
        <v>91</v>
      </c>
      <c r="B43" s="69"/>
      <c r="C43" s="15"/>
    </row>
    <row r="44" spans="1:3">
      <c r="A44" s="17" t="s">
        <v>92</v>
      </c>
      <c r="B44" s="18"/>
      <c r="C44" s="15"/>
    </row>
    <row r="45" spans="1:3">
      <c r="A45" s="17" t="s">
        <v>93</v>
      </c>
      <c r="B45" s="18"/>
      <c r="C45" s="15"/>
    </row>
    <row r="46" spans="1:3">
      <c r="A46" s="68" t="s">
        <v>94</v>
      </c>
      <c r="B46" s="69"/>
      <c r="C46" s="15"/>
    </row>
    <row r="47" spans="1:3">
      <c r="A47" s="17" t="s">
        <v>95</v>
      </c>
      <c r="B47" s="16"/>
      <c r="C47" s="15"/>
    </row>
    <row r="48" spans="1:3">
      <c r="A48" s="68" t="s">
        <v>96</v>
      </c>
      <c r="B48" s="69"/>
      <c r="C48" s="15"/>
    </row>
    <row r="49" spans="1:3">
      <c r="A49" s="68" t="s">
        <v>97</v>
      </c>
      <c r="B49" s="69"/>
      <c r="C49" s="15"/>
    </row>
    <row r="50" spans="1:3">
      <c r="A50" s="68" t="s">
        <v>87</v>
      </c>
      <c r="B50" s="69"/>
      <c r="C50" s="15"/>
    </row>
  </sheetData>
  <mergeCells count="41">
    <mergeCell ref="A50:B50"/>
    <mergeCell ref="B11:C11"/>
    <mergeCell ref="A46:B46"/>
    <mergeCell ref="A48:B48"/>
    <mergeCell ref="A29:B29"/>
    <mergeCell ref="A30:B30"/>
    <mergeCell ref="B24:C24"/>
    <mergeCell ref="B15:C15"/>
    <mergeCell ref="B16:C16"/>
    <mergeCell ref="A17:A21"/>
    <mergeCell ref="B17:C17"/>
    <mergeCell ref="B22:C22"/>
    <mergeCell ref="B23:C23"/>
    <mergeCell ref="A34:B34"/>
    <mergeCell ref="A35:B35"/>
    <mergeCell ref="B12:C12"/>
    <mergeCell ref="B25:C25"/>
    <mergeCell ref="B26:C26"/>
    <mergeCell ref="B27:C27"/>
    <mergeCell ref="A28:C28"/>
    <mergeCell ref="A49:B49"/>
    <mergeCell ref="A37:B39"/>
    <mergeCell ref="A40:C40"/>
    <mergeCell ref="A42:B42"/>
    <mergeCell ref="A43:B43"/>
    <mergeCell ref="A31:B31"/>
    <mergeCell ref="A32:B32"/>
    <mergeCell ref="A33:B33"/>
    <mergeCell ref="A36:B36"/>
    <mergeCell ref="A1:C1"/>
    <mergeCell ref="B9:C9"/>
    <mergeCell ref="B10:C10"/>
    <mergeCell ref="B13:C13"/>
    <mergeCell ref="B14:C14"/>
    <mergeCell ref="B3:C3"/>
    <mergeCell ref="B4:C4"/>
    <mergeCell ref="B5:C5"/>
    <mergeCell ref="B6:C6"/>
    <mergeCell ref="B7:C7"/>
    <mergeCell ref="B2:C2"/>
    <mergeCell ref="B8:C8"/>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DC5DD991-758D-4677-A068-EFC8E3E2210C}">
          <x14:formula1>
            <xm:f>Hoja2!$C$2:$C$4</xm:f>
          </x14:formula1>
          <xm:sqref>B17:C17</xm:sqref>
        </x14:dataValidation>
        <x14:dataValidation type="list" allowBlank="1" showInputMessage="1" showErrorMessage="1" xr:uid="{1ADD4A4E-5643-4A93-B80E-D96E7840C2C3}">
          <x14:formula1>
            <xm:f>Hoja2!$B$1:$B$2</xm:f>
          </x14:formula1>
          <xm:sqref>B27:C27 B15:C16 B22:C23 B25:C25</xm:sqref>
        </x14:dataValidation>
        <x14:dataValidation type="list" allowBlank="1" showInputMessage="1" showErrorMessage="1" xr:uid="{78881ADD-F402-405C-A447-4F5306B17914}">
          <x14:formula1>
            <xm:f>Hoja2!$E$2:$E$8</xm:f>
          </x14:formula1>
          <xm:sqref>B24:C24</xm:sqref>
        </x14:dataValidation>
        <x14:dataValidation type="list" allowBlank="1" showInputMessage="1" showErrorMessage="1" xr:uid="{07F32C26-B03B-45CB-8512-80C5ED13DA30}">
          <x14:formula1>
            <xm:f>Hoja2!$L$1:$L$13</xm:f>
          </x14:formula1>
          <xm:sqref>B10:C10</xm:sqref>
        </x14:dataValidation>
        <x14:dataValidation type="list" allowBlank="1" showInputMessage="1" showErrorMessage="1" xr:uid="{7EB01D08-957F-40A9-A09A-6C20688E3E0A}">
          <x14:formula1>
            <xm:f>Hoja2!$M$1:$M$3</xm:f>
          </x14:formula1>
          <xm:sqref>B13:C13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codeName="Hoja3">
    <tabColor theme="3" tint="-0.499984740745262"/>
  </sheetPr>
  <dimension ref="A1:I44"/>
  <sheetViews>
    <sheetView topLeftCell="A11" zoomScale="115" zoomScaleNormal="115" workbookViewId="0">
      <selection activeCell="C38" sqref="C38"/>
    </sheetView>
  </sheetViews>
  <sheetFormatPr defaultColWidth="0" defaultRowHeight="15"/>
  <cols>
    <col min="1" max="1" width="41.85546875" customWidth="1"/>
    <col min="2" max="2" width="35.42578125" customWidth="1"/>
    <col min="3" max="3" width="54.85546875" customWidth="1"/>
    <col min="4" max="8" width="11.42578125" hidden="1" customWidth="1"/>
    <col min="9" max="9" width="12" hidden="1" customWidth="1"/>
    <col min="10" max="16384" width="11.42578125" hidden="1"/>
  </cols>
  <sheetData>
    <row r="1" spans="1:9" ht="18.75">
      <c r="A1" s="63" t="s">
        <v>98</v>
      </c>
      <c r="B1" s="63"/>
      <c r="C1" s="63"/>
    </row>
    <row r="2" spans="1:9" ht="15" customHeight="1">
      <c r="A2" s="34" t="s">
        <v>50</v>
      </c>
      <c r="B2" s="88" t="str">
        <f>'AUTOS NOTA 321'!B2:C2</f>
        <v>SINIESTRO 125700287   LEGIS  APJ32253</v>
      </c>
      <c r="C2" s="89"/>
    </row>
    <row r="3" spans="1:9">
      <c r="A3" s="35" t="s">
        <v>1</v>
      </c>
      <c r="B3" s="92" t="str">
        <f>'AUTOS  NOTA 322'!B2:C2</f>
        <v>2024010212005000</v>
      </c>
      <c r="C3" s="92"/>
    </row>
    <row r="4" spans="1:9">
      <c r="A4" s="35" t="s">
        <v>3</v>
      </c>
      <c r="B4" s="92" t="str">
        <f>'AUTOS  NOTA 322'!B3:C3</f>
        <v>SUPERINTENDENCIA FINANCIERA DE COLOMBIA - DELEGATURA PARA FUNCIONES JURISDICCIONALES</v>
      </c>
      <c r="C4" s="92"/>
    </row>
    <row r="5" spans="1:9">
      <c r="A5" s="35" t="s">
        <v>5</v>
      </c>
      <c r="B5" s="92" t="str">
        <f>'AUTOS  NOTA 322'!B4:C4</f>
        <v>ALLIANZ SEGUROS S.A.</v>
      </c>
      <c r="C5" s="92"/>
    </row>
    <row r="6" spans="1:9" ht="15" customHeight="1">
      <c r="A6" s="35" t="s">
        <v>7</v>
      </c>
      <c r="B6" s="92" t="str">
        <f>'AUTOS  NOTA 322'!B5:C5</f>
        <v>LEIRO ALBERTO MONTERO ROJAS en nombre propio y como Represenante Legal de de la empresa MOBETRANS S.A.S (Afectado Directo).</v>
      </c>
      <c r="C6" s="92"/>
    </row>
    <row r="7" spans="1:9">
      <c r="A7" s="35" t="s">
        <v>9</v>
      </c>
      <c r="B7" s="92" t="str">
        <f>'AUTOS  NOTA 322'!B6:C6</f>
        <v>DEMANDA DIRECTA</v>
      </c>
      <c r="C7" s="92"/>
    </row>
    <row r="8" spans="1:9">
      <c r="A8" s="37" t="s">
        <v>52</v>
      </c>
      <c r="B8" s="92" t="str">
        <f>'AUTOS  NOTA 322'!B7:C8</f>
        <v>N/A</v>
      </c>
      <c r="C8" s="92"/>
    </row>
    <row r="9" spans="1:9" ht="30">
      <c r="A9" s="35" t="s">
        <v>99</v>
      </c>
      <c r="B9" s="86">
        <f>SUM(C11,C12,C14,C15,C17)</f>
        <v>0</v>
      </c>
      <c r="C9" s="87"/>
    </row>
    <row r="10" spans="1:9">
      <c r="A10" s="93" t="s">
        <v>100</v>
      </c>
      <c r="B10" s="90" t="s">
        <v>101</v>
      </c>
      <c r="C10" s="91"/>
    </row>
    <row r="11" spans="1:9">
      <c r="A11" s="93"/>
      <c r="B11" s="36" t="s">
        <v>102</v>
      </c>
      <c r="C11" s="31"/>
    </row>
    <row r="12" spans="1:9">
      <c r="A12" s="93"/>
      <c r="B12" s="36" t="s">
        <v>103</v>
      </c>
      <c r="C12" s="31"/>
    </row>
    <row r="13" spans="1:9">
      <c r="A13" s="93"/>
      <c r="B13" s="90"/>
      <c r="C13" s="91"/>
    </row>
    <row r="14" spans="1:9">
      <c r="A14" s="93"/>
      <c r="B14" s="36" t="s">
        <v>104</v>
      </c>
      <c r="C14" s="39"/>
    </row>
    <row r="15" spans="1:9">
      <c r="A15" s="93"/>
      <c r="B15" s="36" t="s">
        <v>105</v>
      </c>
      <c r="C15" s="39"/>
      <c r="E15" t="s">
        <v>106</v>
      </c>
      <c r="F15" s="22">
        <v>0.7</v>
      </c>
    </row>
    <row r="16" spans="1:9">
      <c r="A16" s="93"/>
      <c r="B16" s="90" t="s">
        <v>107</v>
      </c>
      <c r="C16" s="91"/>
      <c r="E16" t="s">
        <v>108</v>
      </c>
      <c r="F16" s="23">
        <v>0.3</v>
      </c>
      <c r="I16" s="25"/>
    </row>
    <row r="17" spans="1:9">
      <c r="A17" s="93"/>
      <c r="B17" s="36"/>
      <c r="C17" s="40"/>
      <c r="F17" s="26"/>
      <c r="I17" s="25"/>
    </row>
    <row r="18" spans="1:9" ht="23.25" customHeight="1">
      <c r="A18" s="38" t="s">
        <v>109</v>
      </c>
      <c r="B18" s="88" t="s">
        <v>106</v>
      </c>
      <c r="C18" s="89"/>
    </row>
    <row r="19" spans="1:9" ht="60">
      <c r="A19" s="35" t="s">
        <v>110</v>
      </c>
      <c r="B19" s="100"/>
      <c r="C19" s="101"/>
    </row>
    <row r="20" spans="1:9" ht="15" customHeight="1">
      <c r="A20" s="21" t="s">
        <v>111</v>
      </c>
      <c r="B20" s="97">
        <f>((C22+C23+C25+C26+C30+C28+C32+C34+C29+C33)-C37)*C36*C38</f>
        <v>0</v>
      </c>
      <c r="C20" s="97"/>
    </row>
    <row r="21" spans="1:9">
      <c r="A21" s="7" t="s">
        <v>112</v>
      </c>
      <c r="B21" s="102" t="s">
        <v>101</v>
      </c>
      <c r="C21" s="103"/>
    </row>
    <row r="22" spans="1:9">
      <c r="A22" s="84"/>
      <c r="B22" s="36" t="s">
        <v>102</v>
      </c>
      <c r="C22" s="31">
        <v>0</v>
      </c>
    </row>
    <row r="23" spans="1:9">
      <c r="A23" s="85"/>
      <c r="B23" s="36" t="s">
        <v>103</v>
      </c>
      <c r="C23" s="31">
        <v>0</v>
      </c>
    </row>
    <row r="24" spans="1:9">
      <c r="A24" s="85"/>
      <c r="B24" s="90" t="s">
        <v>113</v>
      </c>
      <c r="C24" s="91"/>
    </row>
    <row r="25" spans="1:9">
      <c r="A25" s="85"/>
      <c r="B25" s="36" t="s">
        <v>104</v>
      </c>
      <c r="C25" s="31">
        <v>0</v>
      </c>
    </row>
    <row r="26" spans="1:9" ht="29.1" customHeight="1">
      <c r="A26" s="85"/>
      <c r="B26" s="36" t="s">
        <v>114</v>
      </c>
      <c r="C26" s="31">
        <v>0</v>
      </c>
    </row>
    <row r="27" spans="1:9">
      <c r="A27" s="85"/>
      <c r="B27" s="90" t="s">
        <v>115</v>
      </c>
      <c r="C27" s="91"/>
    </row>
    <row r="28" spans="1:9">
      <c r="A28" s="85"/>
      <c r="B28" s="36" t="s">
        <v>116</v>
      </c>
      <c r="C28" s="31">
        <v>0</v>
      </c>
    </row>
    <row r="29" spans="1:9">
      <c r="A29" s="85"/>
      <c r="B29" s="36" t="s">
        <v>102</v>
      </c>
      <c r="C29" s="31">
        <v>0</v>
      </c>
    </row>
    <row r="30" spans="1:9">
      <c r="A30" s="85"/>
      <c r="B30" s="36" t="s">
        <v>103</v>
      </c>
      <c r="C30" s="31">
        <v>0</v>
      </c>
    </row>
    <row r="31" spans="1:9">
      <c r="A31" s="85"/>
      <c r="B31" s="90" t="s">
        <v>117</v>
      </c>
      <c r="C31" s="91"/>
    </row>
    <row r="32" spans="1:9">
      <c r="A32" s="85"/>
      <c r="B32" s="36"/>
      <c r="C32" s="31"/>
    </row>
    <row r="33" spans="1:3">
      <c r="A33" s="85"/>
      <c r="B33" s="36" t="s">
        <v>102</v>
      </c>
      <c r="C33" s="31">
        <v>0</v>
      </c>
    </row>
    <row r="34" spans="1:3">
      <c r="A34" s="85"/>
      <c r="B34" s="36" t="s">
        <v>103</v>
      </c>
      <c r="C34" s="31">
        <v>0</v>
      </c>
    </row>
    <row r="35" spans="1:3">
      <c r="A35" s="85"/>
      <c r="B35" s="90" t="s">
        <v>118</v>
      </c>
      <c r="C35" s="91"/>
    </row>
    <row r="36" spans="1:3">
      <c r="A36" s="85"/>
      <c r="B36" s="36" t="s">
        <v>119</v>
      </c>
      <c r="C36" s="32">
        <v>1</v>
      </c>
    </row>
    <row r="37" spans="1:3">
      <c r="A37" s="85"/>
      <c r="B37" s="36" t="s">
        <v>58</v>
      </c>
      <c r="C37" s="33">
        <v>0</v>
      </c>
    </row>
    <row r="38" spans="1:3">
      <c r="A38" s="85"/>
      <c r="B38" s="36" t="s">
        <v>120</v>
      </c>
      <c r="C38" s="32">
        <v>1</v>
      </c>
    </row>
    <row r="39" spans="1:3">
      <c r="A39" s="24" t="s">
        <v>121</v>
      </c>
      <c r="B39" s="97">
        <f>IFERROR(B20*(VLOOKUP(B18,E15:F17,2,0)),16666)</f>
        <v>0</v>
      </c>
      <c r="C39" s="97"/>
    </row>
    <row r="40" spans="1:3" ht="93" customHeight="1">
      <c r="A40" s="35" t="s">
        <v>122</v>
      </c>
      <c r="B40" s="98"/>
      <c r="C40" s="99"/>
    </row>
    <row r="41" spans="1:3" ht="211.5" customHeight="1">
      <c r="A41" s="35" t="s">
        <v>123</v>
      </c>
      <c r="B41" s="95"/>
      <c r="C41" s="96"/>
    </row>
    <row r="42" spans="1:3" ht="26.1" customHeight="1">
      <c r="A42" s="42" t="s">
        <v>124</v>
      </c>
      <c r="B42" s="42"/>
      <c r="C42" s="42"/>
    </row>
    <row r="43" spans="1:3">
      <c r="A43" s="41" t="s">
        <v>125</v>
      </c>
      <c r="B43" s="94"/>
      <c r="C43" s="94"/>
    </row>
    <row r="44" spans="1:3" ht="41.1" customHeight="1">
      <c r="A44" s="41" t="s">
        <v>126</v>
      </c>
      <c r="B44" s="94"/>
      <c r="C44" s="94"/>
    </row>
  </sheetData>
  <sheetProtection algorithmName="SHA-512" hashValue="Y6jm3BzJbbuYepmmD9/3XgP0/2+e/ibB3vzV4hYGrHAhkuvi6ip1SwTuqosUFefckAFp58z48DWwhwSVsK5n2Q==" saltValue="33C4Qfd9ErFF9CIfv4DgmQ==" spinCount="100000" sheet="1" selectLockedCells="1"/>
  <mergeCells count="27">
    <mergeCell ref="B43:C43"/>
    <mergeCell ref="B44:C44"/>
    <mergeCell ref="B41:C41"/>
    <mergeCell ref="B18:C18"/>
    <mergeCell ref="B20:C20"/>
    <mergeCell ref="B40:C40"/>
    <mergeCell ref="B31:C31"/>
    <mergeCell ref="B35:C35"/>
    <mergeCell ref="B39:C39"/>
    <mergeCell ref="B27:C27"/>
    <mergeCell ref="B19:C19"/>
    <mergeCell ref="B21:C21"/>
    <mergeCell ref="B24:C24"/>
    <mergeCell ref="A22:A38"/>
    <mergeCell ref="B9:C9"/>
    <mergeCell ref="A1:C1"/>
    <mergeCell ref="B2:C2"/>
    <mergeCell ref="B16:C16"/>
    <mergeCell ref="B3:C3"/>
    <mergeCell ref="B4:C4"/>
    <mergeCell ref="B5:C5"/>
    <mergeCell ref="B6:C6"/>
    <mergeCell ref="B7:C7"/>
    <mergeCell ref="B8:C8"/>
    <mergeCell ref="B10:C10"/>
    <mergeCell ref="B13:C13"/>
    <mergeCell ref="A10:A17"/>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CAC97196-B9F5-402C-8FD9-D90BED29B53C}">
          <x14:formula1>
            <xm:f>Hoja2!$F$1:$F$3</xm:f>
          </x14:formula1>
          <xm:sqref>B18</xm:sqref>
        </x14:dataValidation>
        <x14:dataValidation type="list" allowBlank="1" showInputMessage="1" showErrorMessage="1" xr:uid="{814A507A-5710-4929-BC03-18ECACF001DA}">
          <x14:formula1>
            <xm:f>Hoja2!$L$9:$L$13</xm:f>
          </x14:formula1>
          <xm:sqref>B32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EF9E-F3AB-4730-8091-3D5558F9A6C1}">
  <sheetPr>
    <tabColor theme="3" tint="-0.499984740745262"/>
  </sheetPr>
  <dimension ref="A1"/>
  <sheetViews>
    <sheetView workbookViewId="0">
      <selection activeCell="I29" sqref="I29"/>
    </sheetView>
  </sheetViews>
  <sheetFormatPr defaultColWidth="11.42578125" defaultRowHeight="1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codeName="Hoja4">
    <tabColor theme="3" tint="-0.499984740745262"/>
  </sheetPr>
  <dimension ref="A1:C17"/>
  <sheetViews>
    <sheetView workbookViewId="0">
      <selection activeCell="C28" sqref="C28:C29"/>
    </sheetView>
  </sheetViews>
  <sheetFormatPr defaultColWidth="0" defaultRowHeight="15"/>
  <cols>
    <col min="1" max="1" width="37" customWidth="1"/>
    <col min="2" max="2" width="11.42578125" customWidth="1"/>
    <col min="3" max="3" width="94.42578125" customWidth="1"/>
    <col min="4" max="16384" width="11.42578125" hidden="1"/>
  </cols>
  <sheetData>
    <row r="1" spans="1:3" ht="18.75">
      <c r="A1" s="63" t="s">
        <v>127</v>
      </c>
      <c r="B1" s="63"/>
      <c r="C1" s="63"/>
    </row>
    <row r="2" spans="1:3">
      <c r="A2" s="20" t="s">
        <v>50</v>
      </c>
      <c r="B2" s="65" t="str">
        <f>'AUTOS NOTA 324'!B2:C2</f>
        <v>SINIESTRO 125700287   LEGIS  APJ32253</v>
      </c>
      <c r="C2" s="66"/>
    </row>
    <row r="3" spans="1:3">
      <c r="A3" s="5" t="s">
        <v>1</v>
      </c>
      <c r="B3" s="50" t="str">
        <f>'AUTOS  NOTA 322'!B2:C2</f>
        <v>2024010212005000</v>
      </c>
      <c r="C3" s="50"/>
    </row>
    <row r="4" spans="1:3">
      <c r="A4" s="5" t="s">
        <v>3</v>
      </c>
      <c r="B4" s="50" t="str">
        <f>'AUTOS  NOTA 322'!B3:C3</f>
        <v>SUPERINTENDENCIA FINANCIERA DE COLOMBIA - DELEGATURA PARA FUNCIONES JURISDICCIONALES</v>
      </c>
      <c r="C4" s="50"/>
    </row>
    <row r="5" spans="1:3">
      <c r="A5" s="5" t="s">
        <v>5</v>
      </c>
      <c r="B5" s="50" t="str">
        <f>'AUTOS  NOTA 322'!B4:C4</f>
        <v>ALLIANZ SEGUROS S.A.</v>
      </c>
      <c r="C5" s="50"/>
    </row>
    <row r="6" spans="1:3" ht="15" customHeight="1">
      <c r="A6" s="5" t="s">
        <v>7</v>
      </c>
      <c r="B6" s="50" t="str">
        <f>'AUTOS  NOTA 322'!B5:C5</f>
        <v>LEIRO ALBERTO MONTERO ROJAS en nombre propio y como Represenante Legal de de la empresa MOBETRANS S.A.S (Afectado Directo).</v>
      </c>
      <c r="C6" s="50"/>
    </row>
    <row r="7" spans="1:3" ht="15" customHeight="1">
      <c r="A7" s="5" t="s">
        <v>9</v>
      </c>
      <c r="B7" s="50" t="str">
        <f>'AUTOS  NOTA 322'!B6:C6</f>
        <v>DEMANDA DIRECTA</v>
      </c>
      <c r="C7" s="50"/>
    </row>
    <row r="8" spans="1:3" ht="15" customHeight="1">
      <c r="A8" s="30" t="s">
        <v>52</v>
      </c>
      <c r="B8" s="50" t="str">
        <f>'AUTOS  NOTA 322'!B7:C8</f>
        <v>N/A</v>
      </c>
      <c r="C8" s="50"/>
    </row>
    <row r="9" spans="1:3" ht="18.95" customHeight="1">
      <c r="A9" s="5" t="s">
        <v>128</v>
      </c>
      <c r="B9" s="50"/>
      <c r="C9" s="50"/>
    </row>
    <row r="10" spans="1:3">
      <c r="A10" s="7" t="s">
        <v>112</v>
      </c>
      <c r="B10" s="106">
        <f>'AUTOS NOTA 324'!B20:C20</f>
        <v>0</v>
      </c>
      <c r="C10" s="106"/>
    </row>
    <row r="11" spans="1:3">
      <c r="A11" s="7" t="s">
        <v>129</v>
      </c>
      <c r="B11" s="107">
        <f>'AUTOS NOTA 324'!B39:C39</f>
        <v>0</v>
      </c>
      <c r="C11" s="50"/>
    </row>
    <row r="12" spans="1:3" ht="30">
      <c r="A12" s="7" t="s">
        <v>130</v>
      </c>
      <c r="B12" s="104"/>
      <c r="C12" s="105"/>
    </row>
    <row r="13" spans="1:3" ht="45">
      <c r="A13" s="5" t="s">
        <v>131</v>
      </c>
      <c r="B13" s="50"/>
      <c r="C13" s="50"/>
    </row>
    <row r="14" spans="1:3" ht="45">
      <c r="A14" s="5" t="s">
        <v>132</v>
      </c>
      <c r="B14" s="50"/>
      <c r="C14" s="50"/>
    </row>
    <row r="15" spans="1:3">
      <c r="A15" s="5" t="s">
        <v>133</v>
      </c>
      <c r="B15" s="6"/>
      <c r="C15" s="6"/>
    </row>
    <row r="16" spans="1:3">
      <c r="A16" s="7" t="s">
        <v>134</v>
      </c>
      <c r="B16" s="50"/>
      <c r="C16" s="50"/>
    </row>
    <row r="17" spans="1:3">
      <c r="A17" s="6" t="s">
        <v>135</v>
      </c>
      <c r="B17" s="105"/>
      <c r="C17" s="105"/>
    </row>
  </sheetData>
  <mergeCells count="16">
    <mergeCell ref="B16:C16"/>
    <mergeCell ref="B12:C12"/>
    <mergeCell ref="B17:C17"/>
    <mergeCell ref="B14:C14"/>
    <mergeCell ref="A1:C1"/>
    <mergeCell ref="B7:C7"/>
    <mergeCell ref="B10:C10"/>
    <mergeCell ref="B11:C11"/>
    <mergeCell ref="B13:C13"/>
    <mergeCell ref="B8:C8"/>
    <mergeCell ref="B2:C2"/>
    <mergeCell ref="B3:C3"/>
    <mergeCell ref="B4:C4"/>
    <mergeCell ref="B5:C5"/>
    <mergeCell ref="B6:C6"/>
    <mergeCell ref="B9:C9"/>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504EE89-BC6D-46DA-B89F-71371E7786AD}">
          <x14:formula1>
            <xm:f>Hoja2!$B$1:$B$2</xm:f>
          </x14:formula1>
          <xm:sqref>B13:C13 B15 B16:C16</xm:sqref>
        </x14:dataValidation>
        <x14:dataValidation type="list" allowBlank="1" showInputMessage="1" showErrorMessage="1" xr:uid="{1D676583-DF8A-4A59-947B-D5D4A912595B}">
          <x14:formula1>
            <xm:f>Hoja2!$N$1:$N$3</xm:f>
          </x14:formula1>
          <xm:sqref>B9:C9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5"/>
  <dimension ref="A1:O13"/>
  <sheetViews>
    <sheetView topLeftCell="G1" workbookViewId="0">
      <selection activeCell="L26" sqref="L26"/>
    </sheetView>
  </sheetViews>
  <sheetFormatPr defaultColWidth="11.42578125" defaultRowHeight="15"/>
  <cols>
    <col min="4" max="4" width="20.140625" bestFit="1" customWidth="1"/>
    <col min="5" max="5" width="42.85546875" bestFit="1" customWidth="1"/>
    <col min="12" max="12" width="30.5703125" customWidth="1"/>
    <col min="13" max="13" width="16" customWidth="1"/>
  </cols>
  <sheetData>
    <row r="1" spans="1:15">
      <c r="A1" s="9" t="s">
        <v>59</v>
      </c>
      <c r="B1" t="s">
        <v>64</v>
      </c>
      <c r="C1" s="9" t="s">
        <v>66</v>
      </c>
      <c r="D1" s="9" t="s">
        <v>136</v>
      </c>
      <c r="E1" s="3" t="s">
        <v>73</v>
      </c>
      <c r="F1" s="2" t="s">
        <v>106</v>
      </c>
      <c r="G1" s="4">
        <v>0</v>
      </c>
      <c r="H1" t="s">
        <v>23</v>
      </c>
      <c r="I1" t="s">
        <v>137</v>
      </c>
      <c r="K1" t="s">
        <v>138</v>
      </c>
      <c r="L1" s="29" t="s">
        <v>139</v>
      </c>
      <c r="M1" t="s">
        <v>60</v>
      </c>
      <c r="N1" t="s">
        <v>106</v>
      </c>
      <c r="O1" t="s">
        <v>140</v>
      </c>
    </row>
    <row r="2" spans="1:15">
      <c r="A2" t="s">
        <v>60</v>
      </c>
      <c r="B2" t="s">
        <v>141</v>
      </c>
      <c r="C2" t="s">
        <v>142</v>
      </c>
      <c r="D2" s="2" t="s">
        <v>143</v>
      </c>
      <c r="E2" s="1" t="s">
        <v>144</v>
      </c>
      <c r="F2" s="2" t="s">
        <v>145</v>
      </c>
      <c r="G2" s="4">
        <v>0.7</v>
      </c>
      <c r="H2" t="s">
        <v>146</v>
      </c>
      <c r="I2" t="s">
        <v>147</v>
      </c>
      <c r="K2" t="s">
        <v>10</v>
      </c>
      <c r="L2" s="29" t="s">
        <v>148</v>
      </c>
      <c r="M2" t="s">
        <v>149</v>
      </c>
      <c r="N2" t="s">
        <v>108</v>
      </c>
      <c r="O2" t="s">
        <v>141</v>
      </c>
    </row>
    <row r="3" spans="1:15">
      <c r="A3" t="s">
        <v>149</v>
      </c>
      <c r="C3" t="s">
        <v>150</v>
      </c>
      <c r="D3" s="2" t="s">
        <v>151</v>
      </c>
      <c r="E3" s="1" t="s">
        <v>152</v>
      </c>
      <c r="F3" s="2" t="s">
        <v>108</v>
      </c>
      <c r="G3" s="4">
        <v>0.3</v>
      </c>
      <c r="H3" t="s">
        <v>153</v>
      </c>
      <c r="I3" t="s">
        <v>154</v>
      </c>
      <c r="L3" s="29" t="s">
        <v>155</v>
      </c>
      <c r="M3" t="s">
        <v>156</v>
      </c>
      <c r="N3" t="s">
        <v>145</v>
      </c>
    </row>
    <row r="4" spans="1:15">
      <c r="A4" t="s">
        <v>156</v>
      </c>
      <c r="C4" t="s">
        <v>67</v>
      </c>
      <c r="E4" s="1" t="s">
        <v>157</v>
      </c>
      <c r="H4" t="s">
        <v>158</v>
      </c>
      <c r="I4" t="s">
        <v>159</v>
      </c>
      <c r="L4" t="s">
        <v>160</v>
      </c>
    </row>
    <row r="5" spans="1:15">
      <c r="A5" t="s">
        <v>161</v>
      </c>
      <c r="E5" s="1" t="s">
        <v>162</v>
      </c>
      <c r="H5" t="s">
        <v>163</v>
      </c>
      <c r="I5" t="s">
        <v>164</v>
      </c>
      <c r="L5" s="29" t="s">
        <v>165</v>
      </c>
    </row>
    <row r="6" spans="1:15">
      <c r="E6" s="1" t="s">
        <v>166</v>
      </c>
      <c r="I6" t="s">
        <v>167</v>
      </c>
      <c r="L6" s="29" t="s">
        <v>168</v>
      </c>
    </row>
    <row r="7" spans="1:15">
      <c r="E7" s="1" t="s">
        <v>169</v>
      </c>
      <c r="I7" t="s">
        <v>170</v>
      </c>
      <c r="L7" s="29" t="s">
        <v>171</v>
      </c>
    </row>
    <row r="8" spans="1:15">
      <c r="E8" s="1" t="s">
        <v>172</v>
      </c>
      <c r="L8" s="29" t="s">
        <v>115</v>
      </c>
    </row>
    <row r="9" spans="1:15">
      <c r="L9" s="29" t="s">
        <v>12</v>
      </c>
    </row>
    <row r="10" spans="1:15">
      <c r="L10" s="29" t="s">
        <v>173</v>
      </c>
    </row>
    <row r="11" spans="1:15">
      <c r="L11" s="29" t="s">
        <v>56</v>
      </c>
    </row>
    <row r="12" spans="1:15">
      <c r="L12" s="29" t="s">
        <v>174</v>
      </c>
    </row>
    <row r="13" spans="1:15">
      <c r="L13" s="29" t="s">
        <v>175</v>
      </c>
    </row>
  </sheetData>
  <pageMargins left="0.7" right="0.7" top="0.75" bottom="0.75" header="0.3" footer="0.3"/>
  <headerFooter>
    <oddHeader>&amp;C&amp;"Calibri"&amp;10&amp;K000000 Internal&amp;1#_x000D_</oddHeader>
  </headerFooter>
</worksheet>
</file>

<file path=docProps/app.xml><?xml version="1.0" encoding="utf-8"?>
<Properties xmlns="http://schemas.openxmlformats.org/officeDocument/2006/extended-properties" xmlns:vt="http://schemas.openxmlformats.org/officeDocument/2006/docPropsVTypes">
  <Application>Microsoft Excel Online</Application>
  <Manager/>
  <Company>Allianz Technology</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GARCIA QUINTERO, GINA PAOLA (ALLIANZ COLOMBIA)</cp:lastModifiedBy>
  <cp:revision/>
  <dcterms:created xsi:type="dcterms:W3CDTF">2020-12-07T14:41:17Z</dcterms:created>
  <dcterms:modified xsi:type="dcterms:W3CDTF">2024-02-26T20:11:37Z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ies>
</file>