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mc:AlternateContent xmlns:mc="http://schemas.openxmlformats.org/markup-compatibility/2006">
    <mc:Choice Requires="x15">
      <x15ac:absPath xmlns:x15ac="http://schemas.microsoft.com/office/spreadsheetml/2010/11/ac" url="C:\Users\ce02653\Desktop\Rosanna Yaneth\"/>
    </mc:Choice>
  </mc:AlternateContent>
  <xr:revisionPtr revIDLastSave="0" documentId="8_{631A8A5A-9FE7-41CD-A489-843D76C91B52}"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<sst xmlns="http://schemas.openxmlformats.org/spreadsheetml/2006/main" count="253" uniqueCount="186">
  <si>
    <t>SOLICITUD DE ANTECEDENTES -ABOGADO EXTERNO-</t>
  </si>
  <si>
    <t>Radicado(23 digitos)</t>
  </si>
  <si>
    <t>110013103049-2024-00126-00</t>
  </si>
  <si>
    <t>Juzgado</t>
  </si>
  <si>
    <t>Juzgado 49 Civil del Circuito de Bogotá D.C.</t>
  </si>
  <si>
    <t>Demandado</t>
  </si>
  <si>
    <t xml:space="preserve">Aracely Vidal Ibarra
Jorge Enrique Vargas Ocampo 
Allianz Seguros S.A. </t>
  </si>
  <si>
    <t xml:space="preserve">Demandante </t>
  </si>
  <si>
    <t>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t>
  </si>
  <si>
    <t>Tipo de vinculacion compañía</t>
  </si>
  <si>
    <t>DEMANDA DIRECTA</t>
  </si>
  <si>
    <t xml:space="preserve">Tipo de perjucio </t>
  </si>
  <si>
    <t>RCE HOMICIDIO</t>
  </si>
  <si>
    <t>INTERVINIENTE -Nombre de lesionado o muerto (s) del proceso</t>
  </si>
  <si>
    <t xml:space="preserve">Luz Stella Cutiva Gutierrez (Fallecida). </t>
  </si>
  <si>
    <t xml:space="preserve">Numero de identificacion </t>
  </si>
  <si>
    <t>C.C. No. 36.175.763</t>
  </si>
  <si>
    <t xml:space="preserve">Domicilio </t>
  </si>
  <si>
    <t xml:space="preserve">Sin información. </t>
  </si>
  <si>
    <t xml:space="preserve">Telefono </t>
  </si>
  <si>
    <t>Correo electronico</t>
  </si>
  <si>
    <t xml:space="preserve">Estado Civil </t>
  </si>
  <si>
    <t xml:space="preserve">Fecha de nacimiento </t>
  </si>
  <si>
    <t xml:space="preserve">Edad al momento del siniestro </t>
  </si>
  <si>
    <t>54 años.</t>
  </si>
  <si>
    <t xml:space="preserve">Fecha de defuncion </t>
  </si>
  <si>
    <t xml:space="preserve">Situcion Laboral </t>
  </si>
  <si>
    <t xml:space="preserve">Profesion </t>
  </si>
  <si>
    <t xml:space="preserve">Ingresos Netos </t>
  </si>
  <si>
    <t>Numero de Lesionados y/o fallecidos  según IPAT</t>
  </si>
  <si>
    <t>1 Fallecito y 1 Lesionado</t>
  </si>
  <si>
    <t xml:space="preserve">Condicion </t>
  </si>
  <si>
    <t>LUZ STELLA CUTIVA GUTIERREZ (Copiloto)
ADRIANA XIMENA CARVAJAL (Conductora)</t>
  </si>
  <si>
    <t>Fecha de los hechos</t>
  </si>
  <si>
    <t>19 de agosto de 2020</t>
  </si>
  <si>
    <t>Fecha de solicitud audiencia prejudicial</t>
  </si>
  <si>
    <t>10 de enero de 2023</t>
  </si>
  <si>
    <t>Fecha de audiencia prejudicial</t>
  </si>
  <si>
    <t>07 de febrero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</si>
  <si>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</si>
  <si>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agosto de 2020 mientras la señora Luz Stella Cutiva Gutiérrez se movilizaba como parrillera en una motocicleta de placas NWT32A en la Avenida Calle 17 No 137A-15, de la Ciudad de Bogotá (D.C), fue impactada por el vehículo automotor tipo tracto camión de placas ZAP-957, causándole la muerte.  La causa probable del accidente fue atribuida en cabeza del conductor del camión de Placas ZAP957 de propiedad de la Señora ARACELY VIDAL IBARRA CC No 48.571.623.</t>
  </si>
  <si>
    <t>Asegurado</t>
  </si>
  <si>
    <t xml:space="preserve">Aracely Vidal Ibarra </t>
  </si>
  <si>
    <t>Nit Asegurado</t>
  </si>
  <si>
    <t>C.C No. 48.571.623</t>
  </si>
  <si>
    <t>Placa vehículo asegurado (si aplica)</t>
  </si>
  <si>
    <t>ZAP957</t>
  </si>
  <si>
    <t>No. Póliza vinculada</t>
  </si>
  <si>
    <t>022264748 / 0</t>
  </si>
  <si>
    <t>Fecha de asignación</t>
  </si>
  <si>
    <t>14 de febrero de 2024</t>
  </si>
  <si>
    <t>Fecha de notificación</t>
  </si>
  <si>
    <t>22 de abril de 2024</t>
  </si>
  <si>
    <r>
      <t xml:space="preserve">Fecha de contestacion 
*Recomendación: </t>
    </r>
    <r>
      <rPr>
        <sz val="11"/>
        <color theme="1"/>
        <rFont val="Calibri"/>
        <family val="2"/>
        <scheme val="minor"/>
      </rPr>
      <t>Fecha máxima para contestar la demanda acorde a lo estiúlado en la norma.</t>
    </r>
  </si>
  <si>
    <t>24 de mayo de 2024</t>
  </si>
  <si>
    <t>REMISION DE ANTECEDENTES - ABOGADO INTERNO-</t>
  </si>
  <si>
    <t>SINIESTRO - APLICATIVO</t>
  </si>
  <si>
    <t>SINIESTRO 93224278   LEGIS APJ32366</t>
  </si>
  <si>
    <t>INTERVINIENTE</t>
  </si>
  <si>
    <t>PÓLIZA</t>
  </si>
  <si>
    <t>AMPARO A AFECTAR</t>
  </si>
  <si>
    <t>VALOR ASEGURADO</t>
  </si>
  <si>
    <t>DEDUCIBLE</t>
  </si>
  <si>
    <t>MODALIDAD</t>
  </si>
  <si>
    <t>OCURRENCIA</t>
  </si>
  <si>
    <t xml:space="preserve">VIGENCIA </t>
  </si>
  <si>
    <t>Desde las 00:00 horas del 01/05/2020 hasta las 24:00 horas del 30/04/2021</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</si>
  <si>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</si>
  <si>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</si>
  <si>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</si>
  <si>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</si>
  <si>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</si>
  <si>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</si>
  <si>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</si>
  <si>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</si>
  <si>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</si>
  <si>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</si>
  <si>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</si>
  <si>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</si>
  <si>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</si>
  <si>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</si>
  <si>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</si>
  <si>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</si>
  <si>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</si>
  <si>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</si>
  <si>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</si>
  <si>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</si>
  <si>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</si>
  <si>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</si>
  <si>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</si>
  <si>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</si>
  <si>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</si>
  <si>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</si>
  <si>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</si>
  <si>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</si>
  <si>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</si>
  <si>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</si>
  <si>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</si>
  <si>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</si>
  <si>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</si>
  <si>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</si>
  <si>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</si>
  <si>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PROCESO JUDICIAL  EN CURSO</t>
  </si>
  <si>
    <t>*11001310302320240008500</t>
  </si>
  <si>
    <t>Juzgado Ventitrés (23) del Circuito de Bogota D.C.</t>
  </si>
  <si>
    <t>ARACELY VIDAL IBARRA  C.C. 48.571.623
TURBO TRANSPORTES AV S.A.S
ALLIANZ SEGUROS S.A.</t>
  </si>
  <si>
    <t>Adriana Ximena Cutiva (Afectada Directa e hija de la fallecida).
Cristian Camilo Carvajal Cutiva (hijo de la fallecida).</t>
  </si>
  <si>
    <t xml:space="preserve">LUZ STELLA CUTIVA GUTIERREZ (Fallecida) 
ADRIANA XIMENA CARVAJAL (Lesionada) 
</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</si>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</sst>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8"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0" xfId="0" applyFill="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34" sqref="B34:C34"/>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55" t="s">
        <v>0</v>
      </c>
      <c r="B1" s="55"/>
      <c r="C1" s="55"/>
    </row>
    <row r="2" spans="1:3">
      <c r="A2" s="5" t="s">
        <v>1</v>
      </c>
      <c r="B2" s="58" t="s">
        <v>2</v>
      </c>
      <c r="C2" s="59"/>
    </row>
    <row r="3" spans="1:3">
      <c r="A3" s="5" t="s">
        <v>3</v>
      </c>
      <c r="B3" s="60" t="s">
        <v>4</v>
      </c>
      <c r="C3" s="61"/>
    </row>
    <row r="4" spans="1:3">
      <c r="A4" s="5" t="s">
        <v>5</v>
      </c>
      <c r="B4" s="62" t="s">
        <v>6</v>
      </c>
      <c r="C4" s="61"/>
    </row>
    <row r="5" spans="1:3" ht="31.5" customHeight="1">
      <c r="A5" s="5" t="s">
        <v>7</v>
      </c>
      <c r="B5" s="62" t="s">
        <v>8</v>
      </c>
      <c r="C5" s="61"/>
    </row>
    <row r="6" spans="1:3">
      <c r="A6" s="5" t="s">
        <v>9</v>
      </c>
      <c r="B6" s="46" t="s">
        <v>10</v>
      </c>
      <c r="C6" s="46"/>
    </row>
    <row r="7" spans="1:3">
      <c r="A7" s="44" t="s">
        <v>11</v>
      </c>
      <c r="B7" s="56" t="s">
        <v>12</v>
      </c>
      <c r="C7" s="57"/>
    </row>
    <row r="8" spans="1:3" ht="34.5" customHeight="1">
      <c r="A8" s="43" t="s">
        <v>13</v>
      </c>
      <c r="B8" s="52" t="s">
        <v>14</v>
      </c>
      <c r="C8" s="52"/>
    </row>
    <row r="9" spans="1:3">
      <c r="A9" s="27" t="s">
        <v>15</v>
      </c>
      <c r="B9" s="46" t="s">
        <v>16</v>
      </c>
      <c r="C9" s="46"/>
    </row>
    <row r="10" spans="1:3">
      <c r="A10" s="27" t="s">
        <v>17</v>
      </c>
      <c r="B10" s="46" t="s">
        <v>18</v>
      </c>
      <c r="C10" s="46"/>
    </row>
    <row r="11" spans="1:3" ht="30" customHeight="1">
      <c r="A11" s="28" t="s">
        <v>19</v>
      </c>
      <c r="B11" s="46" t="s">
        <v>18</v>
      </c>
      <c r="C11" s="46"/>
    </row>
    <row r="12" spans="1:3" ht="30" customHeight="1">
      <c r="A12" s="5" t="s">
        <v>20</v>
      </c>
      <c r="B12" s="46" t="s">
        <v>18</v>
      </c>
      <c r="C12" s="46"/>
    </row>
    <row r="13" spans="1:3">
      <c r="A13" s="5" t="s">
        <v>21</v>
      </c>
      <c r="B13" s="46" t="s">
        <v>18</v>
      </c>
      <c r="C13" s="46"/>
    </row>
    <row r="14" spans="1:3">
      <c r="A14" s="5" t="s">
        <v>22</v>
      </c>
      <c r="B14" s="46" t="s">
        <v>18</v>
      </c>
      <c r="C14" s="46"/>
    </row>
    <row r="15" spans="1:3">
      <c r="A15" s="5" t="s">
        <v>23</v>
      </c>
      <c r="B15" s="46" t="s">
        <v>24</v>
      </c>
      <c r="C15" s="46"/>
    </row>
    <row r="16" spans="1:3">
      <c r="A16" s="5" t="s">
        <v>25</v>
      </c>
      <c r="B16" s="50">
        <v>44062</v>
      </c>
      <c r="C16" s="46"/>
    </row>
    <row r="17" spans="1:3" ht="15" customHeight="1">
      <c r="A17" s="5" t="s">
        <v>26</v>
      </c>
      <c r="B17" s="46" t="s">
        <v>18</v>
      </c>
      <c r="C17" s="46"/>
    </row>
    <row r="18" spans="1:3">
      <c r="A18" s="5" t="s">
        <v>27</v>
      </c>
      <c r="B18" s="46" t="s">
        <v>18</v>
      </c>
      <c r="C18" s="46"/>
    </row>
    <row r="19" spans="1:3" ht="18.75" customHeight="1">
      <c r="A19" s="5" t="s">
        <v>28</v>
      </c>
      <c r="B19" s="46" t="s">
        <v>18</v>
      </c>
      <c r="C19" s="46"/>
    </row>
    <row r="20" spans="1:3">
      <c r="A20" s="5" t="s">
        <v>29</v>
      </c>
      <c r="B20" s="46" t="s">
        <v>30</v>
      </c>
      <c r="C20" s="46"/>
    </row>
    <row r="21" spans="1:3" ht="17.25" customHeight="1">
      <c r="A21" s="5" t="s">
        <v>31</v>
      </c>
      <c r="B21" s="45" t="s">
        <v>32</v>
      </c>
      <c r="C21" s="46"/>
    </row>
    <row r="22" spans="1:3">
      <c r="A22" s="43" t="s">
        <v>33</v>
      </c>
      <c r="B22" s="49" t="s">
        <v>34</v>
      </c>
      <c r="C22" s="49"/>
    </row>
    <row r="23" spans="1:3">
      <c r="A23" s="27" t="s">
        <v>35</v>
      </c>
      <c r="B23" s="47" t="s">
        <v>36</v>
      </c>
      <c r="C23" s="48"/>
    </row>
    <row r="24" spans="1:3">
      <c r="A24" s="27" t="s">
        <v>37</v>
      </c>
      <c r="B24" s="47" t="s">
        <v>38</v>
      </c>
      <c r="C24" s="48"/>
    </row>
    <row r="25" spans="1:3">
      <c r="A25" s="63" t="s">
        <v>39</v>
      </c>
      <c r="B25" s="45" t="s">
        <v>40</v>
      </c>
      <c r="C25" s="46"/>
    </row>
    <row r="26" spans="1:3">
      <c r="A26" s="63"/>
      <c r="B26" s="46"/>
      <c r="C26" s="46"/>
    </row>
    <row r="27" spans="1:3" ht="100.5" customHeight="1">
      <c r="A27" s="63"/>
      <c r="B27" s="46"/>
      <c r="C27" s="46"/>
    </row>
    <row r="28" spans="1:3">
      <c r="A28" s="27" t="s">
        <v>41</v>
      </c>
      <c r="B28" s="51" t="s">
        <v>42</v>
      </c>
      <c r="C28" s="51"/>
    </row>
    <row r="29" spans="1:3">
      <c r="A29" s="27" t="s">
        <v>43</v>
      </c>
      <c r="B29" s="51" t="s">
        <v>44</v>
      </c>
      <c r="C29" s="51"/>
    </row>
    <row r="30" spans="1:3">
      <c r="A30" s="43" t="s">
        <v>45</v>
      </c>
      <c r="B30" s="52" t="s">
        <v>46</v>
      </c>
      <c r="C30" s="52"/>
    </row>
    <row r="31" spans="1:3">
      <c r="A31" s="27" t="s">
        <v>47</v>
      </c>
      <c r="B31" s="51" t="s">
        <v>48</v>
      </c>
      <c r="C31" s="51"/>
    </row>
    <row r="32" spans="1:3">
      <c r="A32" s="27" t="s">
        <v>49</v>
      </c>
      <c r="B32" s="53" t="s">
        <v>50</v>
      </c>
      <c r="C32" s="54"/>
    </row>
    <row r="33" spans="1:3">
      <c r="A33" s="5" t="s">
        <v>51</v>
      </c>
      <c r="B33" s="50" t="s">
        <v>52</v>
      </c>
      <c r="C33" s="50"/>
    </row>
    <row r="34" spans="1:3" ht="43.5">
      <c r="A34" s="5" t="s">
        <v>53</v>
      </c>
      <c r="B34" s="50" t="s">
        <v>54</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8"/>
  <sheetViews>
    <sheetView tabSelected="1" zoomScale="85" zoomScaleNormal="85"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65" t="s">
        <v>55</v>
      </c>
      <c r="B1" s="65"/>
      <c r="C1" s="65"/>
    </row>
    <row r="2" spans="1:3" ht="15.75" customHeight="1">
      <c r="A2" s="20" t="s">
        <v>56</v>
      </c>
      <c r="B2" s="66" t="s">
        <v>57</v>
      </c>
      <c r="C2" s="67"/>
    </row>
    <row r="3" spans="1:3" s="2" customFormat="1">
      <c r="A3" s="5" t="s">
        <v>1</v>
      </c>
      <c r="B3" s="46" t="str">
        <f>'AUTOS  NOTA 322'!B2:C2</f>
        <v>110013103049-2024-00126-00</v>
      </c>
      <c r="C3" s="46"/>
    </row>
    <row r="4" spans="1:3" s="2" customFormat="1">
      <c r="A4" s="5" t="s">
        <v>3</v>
      </c>
      <c r="B4" s="46" t="str">
        <f>'AUTOS  NOTA 322'!B3:C3</f>
        <v>Juzgado 49 Civil del Circuito de Bogotá D.C.</v>
      </c>
      <c r="C4" s="46"/>
    </row>
    <row r="5" spans="1:3" s="2" customFormat="1">
      <c r="A5" s="5" t="s">
        <v>5</v>
      </c>
      <c r="B5" s="46" t="str">
        <f>'AUTOS  NOTA 322'!B4:C4</f>
        <v xml:space="preserve">Aracely Vidal Ibarra
Jorge Enrique Vargas Ocampo 
Allianz Seguros S.A. </v>
      </c>
      <c r="C5" s="46"/>
    </row>
    <row r="6" spans="1:3" s="2" customFormat="1">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s="2" customFormat="1">
      <c r="A7" s="5" t="s">
        <v>9</v>
      </c>
      <c r="B7" s="46" t="str">
        <f>'AUTOS  NOTA 322'!B6:C6</f>
        <v>DEMANDA DIRECTA</v>
      </c>
      <c r="C7" s="46"/>
    </row>
    <row r="8" spans="1:3" s="2" customFormat="1">
      <c r="A8" s="30" t="s">
        <v>58</v>
      </c>
      <c r="B8" s="46" t="str">
        <f>'AUTOS  NOTA 322'!B7:C8</f>
        <v xml:space="preserve">Luz Stella Cutiva Gutierrez (Fallecida). </v>
      </c>
      <c r="C8" s="46"/>
    </row>
    <row r="9" spans="1:3">
      <c r="A9" s="20" t="s">
        <v>59</v>
      </c>
      <c r="B9" s="46">
        <v>22264748</v>
      </c>
      <c r="C9" s="46"/>
    </row>
    <row r="10" spans="1:3">
      <c r="A10" s="20" t="s">
        <v>60</v>
      </c>
      <c r="B10" s="46" t="s">
        <v>12</v>
      </c>
      <c r="C10" s="46"/>
    </row>
    <row r="11" spans="1:3">
      <c r="A11" s="20" t="s">
        <v>61</v>
      </c>
      <c r="B11" s="80">
        <v>4000000000</v>
      </c>
      <c r="C11" s="81"/>
    </row>
    <row r="12" spans="1:3">
      <c r="A12" s="20" t="s">
        <v>62</v>
      </c>
      <c r="B12" s="80">
        <v>1700000</v>
      </c>
      <c r="C12" s="81"/>
    </row>
    <row r="13" spans="1:3">
      <c r="A13" s="20" t="s">
        <v>63</v>
      </c>
      <c r="B13" s="60" t="s">
        <v>64</v>
      </c>
      <c r="C13" s="61"/>
    </row>
    <row r="14" spans="1:3">
      <c r="A14" s="20" t="s">
        <v>65</v>
      </c>
      <c r="B14" s="45" t="s">
        <v>66</v>
      </c>
      <c r="C14" s="46"/>
    </row>
    <row r="15" spans="1:3">
      <c r="A15" s="20" t="s">
        <v>67</v>
      </c>
      <c r="B15" s="46" t="s">
        <v>68</v>
      </c>
      <c r="C15" s="46"/>
    </row>
    <row r="16" spans="1:3">
      <c r="A16" s="20" t="s">
        <v>69</v>
      </c>
      <c r="B16" s="46" t="s">
        <v>68</v>
      </c>
      <c r="C16" s="46"/>
    </row>
    <row r="17" spans="1:3">
      <c r="A17" s="82" t="s">
        <v>70</v>
      </c>
      <c r="B17" s="46" t="s">
        <v>71</v>
      </c>
      <c r="C17" s="46"/>
    </row>
    <row r="18" spans="1:3">
      <c r="A18" s="83"/>
      <c r="B18" s="10" t="s">
        <v>72</v>
      </c>
      <c r="C18" s="10" t="s">
        <v>73</v>
      </c>
    </row>
    <row r="19" spans="1:3">
      <c r="A19" s="83"/>
      <c r="B19" s="6" t="s">
        <v>74</v>
      </c>
      <c r="C19" s="6"/>
    </row>
    <row r="20" spans="1:3">
      <c r="A20" s="83"/>
      <c r="B20" s="6"/>
      <c r="C20" s="6"/>
    </row>
    <row r="21" spans="1:3">
      <c r="A21" s="84"/>
      <c r="B21" s="6"/>
      <c r="C21" s="6"/>
    </row>
    <row r="22" spans="1:3">
      <c r="A22" s="20" t="s">
        <v>75</v>
      </c>
      <c r="B22" s="46"/>
      <c r="C22" s="46"/>
    </row>
    <row r="23" spans="1:3">
      <c r="A23" s="20" t="s">
        <v>76</v>
      </c>
      <c r="B23" s="66"/>
      <c r="C23" s="67"/>
    </row>
    <row r="24" spans="1:3">
      <c r="A24" s="20" t="s">
        <v>77</v>
      </c>
      <c r="B24" s="46" t="s">
        <v>78</v>
      </c>
      <c r="C24" s="46"/>
    </row>
    <row r="25" spans="1:3">
      <c r="A25" s="20" t="s">
        <v>79</v>
      </c>
      <c r="B25" s="46"/>
      <c r="C25" s="46"/>
    </row>
    <row r="26" spans="1:3">
      <c r="A26" s="20" t="s">
        <v>80</v>
      </c>
      <c r="B26" s="46"/>
      <c r="C26" s="46"/>
    </row>
    <row r="27" spans="1:3">
      <c r="A27" s="19" t="s">
        <v>81</v>
      </c>
      <c r="B27" s="46"/>
      <c r="C27" s="46"/>
    </row>
    <row r="28" spans="1:3">
      <c r="A28" s="68" t="s">
        <v>82</v>
      </c>
      <c r="B28" s="68"/>
      <c r="C28" s="68"/>
    </row>
    <row r="29" spans="1:3">
      <c r="A29" s="78" t="s">
        <v>83</v>
      </c>
      <c r="B29" s="79"/>
      <c r="C29" s="11"/>
    </row>
    <row r="30" spans="1:3">
      <c r="A30" s="78" t="s">
        <v>84</v>
      </c>
      <c r="B30" s="79"/>
      <c r="C30" s="11"/>
    </row>
    <row r="31" spans="1:3">
      <c r="A31" s="78" t="s">
        <v>85</v>
      </c>
      <c r="B31" s="79"/>
      <c r="C31" s="12"/>
    </row>
    <row r="32" spans="1:3">
      <c r="A32" s="78" t="s">
        <v>86</v>
      </c>
      <c r="B32" s="79"/>
      <c r="C32" s="11"/>
    </row>
    <row r="33" spans="1:3">
      <c r="A33" s="78" t="s">
        <v>87</v>
      </c>
      <c r="B33" s="79"/>
      <c r="C33" s="11"/>
    </row>
    <row r="34" spans="1:3">
      <c r="A34" s="78" t="s">
        <v>88</v>
      </c>
      <c r="B34" s="79"/>
      <c r="C34" s="13"/>
    </row>
    <row r="35" spans="1:3">
      <c r="A35" s="69" t="s">
        <v>89</v>
      </c>
      <c r="B35" s="70"/>
      <c r="C35" s="14"/>
    </row>
    <row r="36" spans="1:3">
      <c r="A36" s="69" t="s">
        <v>90</v>
      </c>
      <c r="B36" s="70"/>
      <c r="C36" s="15"/>
    </row>
    <row r="37" spans="1:3">
      <c r="A37" s="71" t="s">
        <v>91</v>
      </c>
      <c r="B37" s="72"/>
      <c r="C37" s="15"/>
    </row>
    <row r="38" spans="1:3">
      <c r="A38" s="73"/>
      <c r="B38" s="74"/>
      <c r="C38" s="15"/>
    </row>
    <row r="39" spans="1:3">
      <c r="A39" s="75"/>
      <c r="B39" s="76"/>
      <c r="C39" s="15"/>
    </row>
    <row r="40" spans="1:3">
      <c r="A40" s="77" t="s">
        <v>92</v>
      </c>
      <c r="B40" s="77"/>
      <c r="C40" s="77"/>
    </row>
    <row r="41" spans="1:3">
      <c r="A41" s="17" t="s">
        <v>93</v>
      </c>
      <c r="B41" s="18"/>
      <c r="C41" s="15"/>
    </row>
    <row r="42" spans="1:3">
      <c r="A42" s="69" t="s">
        <v>94</v>
      </c>
      <c r="B42" s="70"/>
      <c r="C42" s="15"/>
    </row>
    <row r="43" spans="1:3">
      <c r="A43" s="69" t="s">
        <v>95</v>
      </c>
      <c r="B43" s="70"/>
      <c r="C43" s="15"/>
    </row>
    <row r="44" spans="1:3">
      <c r="A44" s="17" t="s">
        <v>96</v>
      </c>
      <c r="B44" s="18"/>
      <c r="C44" s="15"/>
    </row>
    <row r="45" spans="1:3">
      <c r="A45" s="17" t="s">
        <v>97</v>
      </c>
      <c r="B45" s="18"/>
      <c r="C45" s="15"/>
    </row>
    <row r="46" spans="1:3">
      <c r="A46" s="69" t="s">
        <v>98</v>
      </c>
      <c r="B46" s="70"/>
      <c r="C46" s="15"/>
    </row>
    <row r="47" spans="1:3">
      <c r="A47" s="17" t="s">
        <v>99</v>
      </c>
      <c r="B47" s="16"/>
      <c r="C47" s="15"/>
    </row>
    <row r="48" spans="1:3">
      <c r="A48" s="69" t="s">
        <v>100</v>
      </c>
      <c r="B48" s="70"/>
      <c r="C48" s="15"/>
    </row>
    <row r="49" spans="1:3">
      <c r="A49" s="69" t="s">
        <v>101</v>
      </c>
      <c r="B49" s="70"/>
      <c r="C49" s="15"/>
    </row>
    <row r="50" spans="1:3">
      <c r="A50" s="69" t="s">
        <v>91</v>
      </c>
      <c r="B50" s="70"/>
      <c r="C50" s="15"/>
    </row>
    <row r="52" spans="1:3">
      <c r="A52" s="64" t="s">
        <v>102</v>
      </c>
      <c r="B52" s="64"/>
    </row>
    <row r="53" spans="1:3">
      <c r="A53" t="s">
        <v>1</v>
      </c>
      <c r="B53" t="s">
        <v>103</v>
      </c>
    </row>
    <row r="54" spans="1:3">
      <c r="A54" t="s">
        <v>3</v>
      </c>
      <c r="B54" t="s">
        <v>104</v>
      </c>
    </row>
    <row r="55" spans="1:3">
      <c r="A55" t="s">
        <v>5</v>
      </c>
      <c r="B55" t="s">
        <v>105</v>
      </c>
    </row>
    <row r="56" spans="1:3">
      <c r="A56" t="s">
        <v>7</v>
      </c>
      <c r="B56" t="s">
        <v>106</v>
      </c>
    </row>
    <row r="57" spans="1:3">
      <c r="A57" t="s">
        <v>9</v>
      </c>
      <c r="B57" t="s">
        <v>10</v>
      </c>
    </row>
    <row r="58" spans="1:3">
      <c r="A58" t="s">
        <v>58</v>
      </c>
      <c r="B58" t="s">
        <v>107</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65" t="s">
        <v>108</v>
      </c>
      <c r="B1" s="65"/>
      <c r="C1" s="65"/>
    </row>
    <row r="2" spans="1:9" ht="15" customHeight="1">
      <c r="A2" s="34" t="s">
        <v>56</v>
      </c>
      <c r="B2" s="89" t="str">
        <f>'AUTOS NOTA 321'!B2:C2</f>
        <v>SINIESTRO 93224278   LEGIS APJ32366</v>
      </c>
      <c r="C2" s="90"/>
    </row>
    <row r="3" spans="1:9">
      <c r="A3" s="35" t="s">
        <v>1</v>
      </c>
      <c r="B3" s="93" t="str">
        <f>'AUTOS  NOTA 322'!B2:C2</f>
        <v>110013103049-2024-00126-00</v>
      </c>
      <c r="C3" s="93"/>
    </row>
    <row r="4" spans="1:9">
      <c r="A4" s="35" t="s">
        <v>3</v>
      </c>
      <c r="B4" s="93" t="str">
        <f>'AUTOS  NOTA 322'!B3:C3</f>
        <v>Juzgado 49 Civil del Circuito de Bogotá D.C.</v>
      </c>
      <c r="C4" s="93"/>
    </row>
    <row r="5" spans="1:9">
      <c r="A5" s="35" t="s">
        <v>5</v>
      </c>
      <c r="B5" s="93" t="str">
        <f>'AUTOS  NOTA 322'!B4:C4</f>
        <v xml:space="preserve">Aracely Vidal Ibarra
Jorge Enrique Vargas Ocampo 
Allianz Seguros S.A. </v>
      </c>
      <c r="C5" s="93"/>
    </row>
    <row r="6" spans="1:9" ht="15" customHeight="1">
      <c r="A6" s="35" t="s">
        <v>7</v>
      </c>
      <c r="B6" s="93"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93"/>
    </row>
    <row r="7" spans="1:9">
      <c r="A7" s="35" t="s">
        <v>9</v>
      </c>
      <c r="B7" s="93" t="str">
        <f>'AUTOS  NOTA 322'!B6:C6</f>
        <v>DEMANDA DIRECTA</v>
      </c>
      <c r="C7" s="93"/>
    </row>
    <row r="8" spans="1:9">
      <c r="A8" s="37" t="s">
        <v>58</v>
      </c>
      <c r="B8" s="93" t="str">
        <f>'AUTOS  NOTA 322'!B7:C8</f>
        <v xml:space="preserve">Luz Stella Cutiva Gutierrez (Fallecida). </v>
      </c>
      <c r="C8" s="93"/>
    </row>
    <row r="9" spans="1:9" ht="29.1">
      <c r="A9" s="35" t="s">
        <v>109</v>
      </c>
      <c r="B9" s="87">
        <f>SUM(C11,C12,C14,C15,C17)</f>
        <v>0</v>
      </c>
      <c r="C9" s="88"/>
    </row>
    <row r="10" spans="1:9">
      <c r="A10" s="94" t="s">
        <v>110</v>
      </c>
      <c r="B10" s="91" t="s">
        <v>111</v>
      </c>
      <c r="C10" s="92"/>
    </row>
    <row r="11" spans="1:9">
      <c r="A11" s="94"/>
      <c r="B11" s="36" t="s">
        <v>112</v>
      </c>
      <c r="C11" s="31"/>
    </row>
    <row r="12" spans="1:9">
      <c r="A12" s="94"/>
      <c r="B12" s="36" t="s">
        <v>113</v>
      </c>
      <c r="C12" s="31"/>
    </row>
    <row r="13" spans="1:9">
      <c r="A13" s="94"/>
      <c r="B13" s="91"/>
      <c r="C13" s="92"/>
    </row>
    <row r="14" spans="1:9">
      <c r="A14" s="94"/>
      <c r="B14" s="36" t="s">
        <v>114</v>
      </c>
      <c r="C14" s="39"/>
    </row>
    <row r="15" spans="1:9">
      <c r="A15" s="94"/>
      <c r="B15" s="36" t="s">
        <v>115</v>
      </c>
      <c r="C15" s="39"/>
      <c r="E15" t="s">
        <v>116</v>
      </c>
      <c r="F15" s="22">
        <v>0.7</v>
      </c>
    </row>
    <row r="16" spans="1:9">
      <c r="A16" s="94"/>
      <c r="B16" s="91" t="s">
        <v>117</v>
      </c>
      <c r="C16" s="92"/>
      <c r="E16" t="s">
        <v>118</v>
      </c>
      <c r="F16" s="23">
        <v>0.3</v>
      </c>
      <c r="I16" s="25"/>
    </row>
    <row r="17" spans="1:9">
      <c r="A17" s="94"/>
      <c r="B17" s="36"/>
      <c r="C17" s="40"/>
      <c r="F17" s="26"/>
      <c r="I17" s="25"/>
    </row>
    <row r="18" spans="1:9" ht="23.25" customHeight="1">
      <c r="A18" s="38" t="s">
        <v>119</v>
      </c>
      <c r="B18" s="89" t="s">
        <v>116</v>
      </c>
      <c r="C18" s="90"/>
    </row>
    <row r="19" spans="1:9" ht="57.95">
      <c r="A19" s="35" t="s">
        <v>120</v>
      </c>
      <c r="B19" s="101"/>
      <c r="C19" s="102"/>
    </row>
    <row r="20" spans="1:9" ht="15" customHeight="1">
      <c r="A20" s="21" t="s">
        <v>121</v>
      </c>
      <c r="B20" s="98">
        <f>((C22+C23+C25+C26+C30+C28+C32+C34+C29+C33)-C37)*C36*C38</f>
        <v>0</v>
      </c>
      <c r="C20" s="98"/>
    </row>
    <row r="21" spans="1:9">
      <c r="A21" s="7" t="s">
        <v>122</v>
      </c>
      <c r="B21" s="103" t="s">
        <v>111</v>
      </c>
      <c r="C21" s="104"/>
    </row>
    <row r="22" spans="1:9">
      <c r="A22" s="85"/>
      <c r="B22" s="36" t="s">
        <v>112</v>
      </c>
      <c r="C22" s="31">
        <v>0</v>
      </c>
    </row>
    <row r="23" spans="1:9">
      <c r="A23" s="86"/>
      <c r="B23" s="36" t="s">
        <v>113</v>
      </c>
      <c r="C23" s="31">
        <v>0</v>
      </c>
    </row>
    <row r="24" spans="1:9">
      <c r="A24" s="86"/>
      <c r="B24" s="91" t="s">
        <v>123</v>
      </c>
      <c r="C24" s="92"/>
    </row>
    <row r="25" spans="1:9">
      <c r="A25" s="86"/>
      <c r="B25" s="36" t="s">
        <v>114</v>
      </c>
      <c r="C25" s="31">
        <v>0</v>
      </c>
    </row>
    <row r="26" spans="1:9" ht="29.1" customHeight="1">
      <c r="A26" s="86"/>
      <c r="B26" s="36" t="s">
        <v>124</v>
      </c>
      <c r="C26" s="31">
        <v>0</v>
      </c>
    </row>
    <row r="27" spans="1:9">
      <c r="A27" s="86"/>
      <c r="B27" s="91" t="s">
        <v>125</v>
      </c>
      <c r="C27" s="92"/>
    </row>
    <row r="28" spans="1:9">
      <c r="A28" s="86"/>
      <c r="B28" s="36" t="s">
        <v>126</v>
      </c>
      <c r="C28" s="31">
        <v>0</v>
      </c>
    </row>
    <row r="29" spans="1:9">
      <c r="A29" s="86"/>
      <c r="B29" s="36" t="s">
        <v>112</v>
      </c>
      <c r="C29" s="31">
        <v>0</v>
      </c>
    </row>
    <row r="30" spans="1:9">
      <c r="A30" s="86"/>
      <c r="B30" s="36" t="s">
        <v>113</v>
      </c>
      <c r="C30" s="31">
        <v>0</v>
      </c>
    </row>
    <row r="31" spans="1:9">
      <c r="A31" s="86"/>
      <c r="B31" s="91" t="s">
        <v>127</v>
      </c>
      <c r="C31" s="92"/>
    </row>
    <row r="32" spans="1:9">
      <c r="A32" s="86"/>
      <c r="B32" s="36"/>
      <c r="C32" s="31"/>
    </row>
    <row r="33" spans="1:3">
      <c r="A33" s="86"/>
      <c r="B33" s="36" t="s">
        <v>112</v>
      </c>
      <c r="C33" s="31">
        <v>0</v>
      </c>
    </row>
    <row r="34" spans="1:3">
      <c r="A34" s="86"/>
      <c r="B34" s="36" t="s">
        <v>113</v>
      </c>
      <c r="C34" s="31">
        <v>0</v>
      </c>
    </row>
    <row r="35" spans="1:3">
      <c r="A35" s="86"/>
      <c r="B35" s="91" t="s">
        <v>128</v>
      </c>
      <c r="C35" s="92"/>
    </row>
    <row r="36" spans="1:3">
      <c r="A36" s="86"/>
      <c r="B36" s="36" t="s">
        <v>129</v>
      </c>
      <c r="C36" s="32">
        <v>1</v>
      </c>
    </row>
    <row r="37" spans="1:3">
      <c r="A37" s="86"/>
      <c r="B37" s="36" t="s">
        <v>62</v>
      </c>
      <c r="C37" s="33">
        <v>0</v>
      </c>
    </row>
    <row r="38" spans="1:3">
      <c r="A38" s="86"/>
      <c r="B38" s="36" t="s">
        <v>130</v>
      </c>
      <c r="C38" s="32">
        <v>1</v>
      </c>
    </row>
    <row r="39" spans="1:3">
      <c r="A39" s="24" t="s">
        <v>131</v>
      </c>
      <c r="B39" s="98">
        <f>IFERROR(B20*(VLOOKUP(B18,E15:F17,2,0)),16666)</f>
        <v>0</v>
      </c>
      <c r="C39" s="98"/>
    </row>
    <row r="40" spans="1:3" ht="93" customHeight="1">
      <c r="A40" s="35" t="s">
        <v>132</v>
      </c>
      <c r="B40" s="99"/>
      <c r="C40" s="100"/>
    </row>
    <row r="41" spans="1:3" ht="211.5" customHeight="1">
      <c r="A41" s="35" t="s">
        <v>133</v>
      </c>
      <c r="B41" s="96"/>
      <c r="C41" s="97"/>
    </row>
    <row r="42" spans="1:3" ht="26.1" customHeight="1">
      <c r="A42" s="42" t="s">
        <v>134</v>
      </c>
      <c r="B42" s="42"/>
      <c r="C42" s="42"/>
    </row>
    <row r="43" spans="1:3">
      <c r="A43" s="41" t="s">
        <v>135</v>
      </c>
      <c r="B43" s="95"/>
      <c r="C43" s="95"/>
    </row>
    <row r="44" spans="1:3" ht="41.1" customHeight="1">
      <c r="A44" s="41" t="s">
        <v>136</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65" t="s">
        <v>137</v>
      </c>
      <c r="B1" s="65"/>
      <c r="C1" s="65"/>
    </row>
    <row r="2" spans="1:3">
      <c r="A2" s="20" t="s">
        <v>56</v>
      </c>
      <c r="B2" s="66" t="str">
        <f>'AUTOS NOTA 324'!B2:C2</f>
        <v>SINIESTRO 93224278   LEGIS APJ32366</v>
      </c>
      <c r="C2" s="67"/>
    </row>
    <row r="3" spans="1:3">
      <c r="A3" s="5" t="s">
        <v>1</v>
      </c>
      <c r="B3" s="46" t="str">
        <f>'AUTOS  NOTA 322'!B2:C2</f>
        <v>110013103049-2024-00126-00</v>
      </c>
      <c r="C3" s="46"/>
    </row>
    <row r="4" spans="1:3">
      <c r="A4" s="5" t="s">
        <v>3</v>
      </c>
      <c r="B4" s="46" t="str">
        <f>'AUTOS  NOTA 322'!B3:C3</f>
        <v>Juzgado 49 Civil del Circuito de Bogotá D.C.</v>
      </c>
      <c r="C4" s="46"/>
    </row>
    <row r="5" spans="1:3">
      <c r="A5" s="5" t="s">
        <v>5</v>
      </c>
      <c r="B5" s="46" t="str">
        <f>'AUTOS  NOTA 322'!B4:C4</f>
        <v xml:space="preserve">Aracely Vidal Ibarra
Jorge Enrique Vargas Ocampo 
Allianz Seguros S.A. </v>
      </c>
      <c r="C5" s="46"/>
    </row>
    <row r="6" spans="1:3" ht="15" customHeight="1">
      <c r="A6" s="5" t="s">
        <v>7</v>
      </c>
      <c r="B6" s="46"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6"/>
    </row>
    <row r="7" spans="1:3" ht="15" customHeight="1">
      <c r="A7" s="5" t="s">
        <v>9</v>
      </c>
      <c r="B7" s="46" t="str">
        <f>'AUTOS  NOTA 322'!B6:C6</f>
        <v>DEMANDA DIRECTA</v>
      </c>
      <c r="C7" s="46"/>
    </row>
    <row r="8" spans="1:3" ht="15" customHeight="1">
      <c r="A8" s="30" t="s">
        <v>58</v>
      </c>
      <c r="B8" s="46" t="str">
        <f>'AUTOS  NOTA 322'!B7:C8</f>
        <v xml:space="preserve">Luz Stella Cutiva Gutierrez (Fallecida). </v>
      </c>
      <c r="C8" s="46"/>
    </row>
    <row r="9" spans="1:3" ht="18.95" customHeight="1">
      <c r="A9" s="5" t="s">
        <v>138</v>
      </c>
      <c r="B9" s="46"/>
      <c r="C9" s="46"/>
    </row>
    <row r="10" spans="1:3">
      <c r="A10" s="7" t="s">
        <v>122</v>
      </c>
      <c r="B10" s="107">
        <f>'AUTOS NOTA 324'!B20:C20</f>
        <v>0</v>
      </c>
      <c r="C10" s="107"/>
    </row>
    <row r="11" spans="1:3">
      <c r="A11" s="7" t="s">
        <v>139</v>
      </c>
      <c r="B11" s="108">
        <f>'AUTOS NOTA 324'!B39:C39</f>
        <v>0</v>
      </c>
      <c r="C11" s="46"/>
    </row>
    <row r="12" spans="1:3" ht="29.1">
      <c r="A12" s="7" t="s">
        <v>140</v>
      </c>
      <c r="B12" s="105"/>
      <c r="C12" s="106"/>
    </row>
    <row r="13" spans="1:3" ht="43.5">
      <c r="A13" s="5" t="s">
        <v>141</v>
      </c>
      <c r="B13" s="46"/>
      <c r="C13" s="46"/>
    </row>
    <row r="14" spans="1:3" ht="43.5">
      <c r="A14" s="5" t="s">
        <v>142</v>
      </c>
      <c r="B14" s="46"/>
      <c r="C14" s="46"/>
    </row>
    <row r="15" spans="1:3">
      <c r="A15" s="5" t="s">
        <v>143</v>
      </c>
      <c r="B15" s="6"/>
      <c r="C15" s="6"/>
    </row>
    <row r="16" spans="1:3">
      <c r="A16" s="7" t="s">
        <v>144</v>
      </c>
      <c r="B16" s="46"/>
      <c r="C16" s="46"/>
    </row>
    <row r="17" spans="1:3">
      <c r="A17" s="6" t="s">
        <v>145</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63</v>
      </c>
      <c r="B1" t="s">
        <v>68</v>
      </c>
      <c r="C1" s="9" t="s">
        <v>70</v>
      </c>
      <c r="D1" s="9" t="s">
        <v>146</v>
      </c>
      <c r="E1" s="3" t="s">
        <v>77</v>
      </c>
      <c r="F1" s="2" t="s">
        <v>116</v>
      </c>
      <c r="G1" s="4">
        <v>0</v>
      </c>
      <c r="H1" t="s">
        <v>26</v>
      </c>
      <c r="I1" t="s">
        <v>147</v>
      </c>
      <c r="K1" t="s">
        <v>148</v>
      </c>
      <c r="L1" s="29" t="s">
        <v>149</v>
      </c>
      <c r="M1" t="s">
        <v>64</v>
      </c>
      <c r="N1" t="s">
        <v>116</v>
      </c>
      <c r="O1" t="s">
        <v>150</v>
      </c>
    </row>
    <row r="2" spans="1:15">
      <c r="A2" t="s">
        <v>64</v>
      </c>
      <c r="B2" t="s">
        <v>151</v>
      </c>
      <c r="C2" t="s">
        <v>152</v>
      </c>
      <c r="D2" s="2" t="s">
        <v>153</v>
      </c>
      <c r="E2" s="1" t="s">
        <v>78</v>
      </c>
      <c r="F2" s="2" t="s">
        <v>154</v>
      </c>
      <c r="G2" s="4">
        <v>0.7</v>
      </c>
      <c r="H2" t="s">
        <v>155</v>
      </c>
      <c r="I2" t="s">
        <v>156</v>
      </c>
      <c r="K2" t="s">
        <v>10</v>
      </c>
      <c r="L2" s="29" t="s">
        <v>12</v>
      </c>
      <c r="M2" t="s">
        <v>157</v>
      </c>
      <c r="N2" t="s">
        <v>118</v>
      </c>
      <c r="O2" t="s">
        <v>151</v>
      </c>
    </row>
    <row r="3" spans="1:15">
      <c r="A3" t="s">
        <v>157</v>
      </c>
      <c r="C3" t="s">
        <v>158</v>
      </c>
      <c r="D3" s="2" t="s">
        <v>159</v>
      </c>
      <c r="E3" s="1" t="s">
        <v>160</v>
      </c>
      <c r="F3" s="2" t="s">
        <v>118</v>
      </c>
      <c r="G3" s="4">
        <v>0.3</v>
      </c>
      <c r="H3" t="s">
        <v>161</v>
      </c>
      <c r="I3" t="s">
        <v>162</v>
      </c>
      <c r="L3" s="29" t="s">
        <v>163</v>
      </c>
      <c r="M3" t="s">
        <v>164</v>
      </c>
      <c r="N3" t="s">
        <v>154</v>
      </c>
    </row>
    <row r="4" spans="1:15">
      <c r="A4" t="s">
        <v>164</v>
      </c>
      <c r="C4" t="s">
        <v>71</v>
      </c>
      <c r="E4" s="1" t="s">
        <v>165</v>
      </c>
      <c r="H4" t="s">
        <v>166</v>
      </c>
      <c r="I4" t="s">
        <v>167</v>
      </c>
      <c r="L4" t="s">
        <v>168</v>
      </c>
    </row>
    <row r="5" spans="1:15">
      <c r="A5" t="s">
        <v>169</v>
      </c>
      <c r="E5" s="1" t="s">
        <v>170</v>
      </c>
      <c r="H5" t="s">
        <v>171</v>
      </c>
      <c r="I5" t="s">
        <v>172</v>
      </c>
      <c r="L5" s="29" t="s">
        <v>173</v>
      </c>
    </row>
    <row r="6" spans="1:15">
      <c r="E6" s="1" t="s">
        <v>174</v>
      </c>
      <c r="I6" t="s">
        <v>175</v>
      </c>
      <c r="L6" s="29" t="s">
        <v>176</v>
      </c>
    </row>
    <row r="7" spans="1:15">
      <c r="E7" s="1" t="s">
        <v>177</v>
      </c>
      <c r="I7" t="s">
        <v>178</v>
      </c>
      <c r="L7" s="29" t="s">
        <v>179</v>
      </c>
    </row>
    <row r="8" spans="1:15">
      <c r="E8" s="1" t="s">
        <v>180</v>
      </c>
      <c r="L8" s="29" t="s">
        <v>125</v>
      </c>
    </row>
    <row r="9" spans="1:15">
      <c r="L9" s="29" t="s">
        <v>181</v>
      </c>
    </row>
    <row r="10" spans="1:15">
      <c r="L10" s="29" t="s">
        <v>182</v>
      </c>
    </row>
    <row r="11" spans="1:15">
      <c r="L11" s="29" t="s">
        <v>183</v>
      </c>
    </row>
    <row r="12" spans="1:15">
      <c r="L12" s="29" t="s">
        <v>184</v>
      </c>
    </row>
    <row r="13" spans="1:15">
      <c r="L13" s="29" t="s">
        <v>185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2024-05-03T13:03:25Z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