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Angela Maria Arango\Documents\AMVA\INFORMES INICIALES\"/>
    </mc:Choice>
  </mc:AlternateContent>
  <xr:revisionPtr revIDLastSave="0" documentId="13_ncr:1_{FCDD8251-CD5D-4F58-A04F-49A5FDC9E832}" xr6:coauthVersionLast="47" xr6:coauthVersionMax="47" xr10:uidLastSave="{00000000-0000-0000-0000-000000000000}"/>
  <bookViews>
    <workbookView xWindow="-105" yWindow="0" windowWidth="14610" windowHeight="1558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<sst xmlns="http://schemas.openxmlformats.org/spreadsheetml/2006/main" count="256" uniqueCount="190">
  <si>
    <t>SOLICITUD DE ANTECEDENTES -ABOGADO EXTERNO-</t>
  </si>
  <si>
    <t>Radicado(23 digitos)</t>
  </si>
  <si>
    <t>110013103049-2024-00126-00</t>
  </si>
  <si>
    <t>Juzgado</t>
  </si>
  <si>
    <t>Juzgado 49 Civil del Circuito de Bogotá D.C.</t>
  </si>
  <si>
    <t>Demandado</t>
  </si>
  <si>
    <t xml:space="preserve">Aracely Vidal Ibarra
Jorge Enrique Vargas Ocampo 
Allianz Seguros S.A. </t>
  </si>
  <si>
    <t xml:space="preserve">Demandante </t>
  </si>
  <si>
    <t>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t>
  </si>
  <si>
    <t>Tipo de vinculacion compañía</t>
  </si>
  <si>
    <t>DEMANDA DIRECTA</t>
  </si>
  <si>
    <t xml:space="preserve">Tipo de perjucio </t>
  </si>
  <si>
    <t>RCE HOMICIDIO</t>
  </si>
  <si>
    <t>INTERVINIENTE -Nombre de lesionado o muerto (s) del proceso</t>
  </si>
  <si>
    <t xml:space="preserve">Luz Stella Cutiva Gutierrez (Fallecida). </t>
  </si>
  <si>
    <t xml:space="preserve">Numero de identificacion </t>
  </si>
  <si>
    <t>C.C. No. 36.175.763</t>
  </si>
  <si>
    <t xml:space="preserve">Domicilio </t>
  </si>
  <si>
    <t xml:space="preserve">Sin información. </t>
  </si>
  <si>
    <t xml:space="preserve">Telefono </t>
  </si>
  <si>
    <t>Correo electronico</t>
  </si>
  <si>
    <t xml:space="preserve">Estado Civil </t>
  </si>
  <si>
    <t xml:space="preserve">Fecha de nacimiento </t>
  </si>
  <si>
    <t xml:space="preserve">Edad al momento del siniestro </t>
  </si>
  <si>
    <t>54 años.</t>
  </si>
  <si>
    <t xml:space="preserve">Fecha de defuncion </t>
  </si>
  <si>
    <t xml:space="preserve">Situcion Laboral </t>
  </si>
  <si>
    <t xml:space="preserve">Profesion </t>
  </si>
  <si>
    <t xml:space="preserve">Ingresos Netos </t>
  </si>
  <si>
    <t>Numero de Lesionados y/o fallecidos  según IPAT</t>
  </si>
  <si>
    <t>1 Fallecito y 1 Lesionado</t>
  </si>
  <si>
    <t xml:space="preserve">Condicion </t>
  </si>
  <si>
    <t>LUZ STELLA CUTIVA GUTIERREZ (Copiloto)
ADRIANA XIMENA CARVAJAL (Conductora)</t>
  </si>
  <si>
    <t>Fecha de los hechos</t>
  </si>
  <si>
    <t>19 de agosto de 2020</t>
  </si>
  <si>
    <t>Fecha de solicitud audiencia prejudicial</t>
  </si>
  <si>
    <t>10 de enero de 2023</t>
  </si>
  <si>
    <t>Fecha de audiencia prejudicial</t>
  </si>
  <si>
    <t>07 de febrero de 2023</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</si>
  <si>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</si>
  <si>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19 de agosto de 2020 mientras la señora Luz Stella Cutiva Gutiérrez se movilizaba como parrillera en una motocicleta de placas NWT32A en la Avenida Calle 17 No 137A-15, de la Ciudad de Bogotá (D.C), fue impactada por el vehículo automotor tipo tracto camión de placas ZAP-957, causándole la muerte.  La causa probable del accidente fue atribuida en cabeza del conductor del camión de Placas ZAP957 de propiedad de la Señora ARACELY VIDAL IBARRA CC No 48.571.623.</t>
  </si>
  <si>
    <t>Asegurado</t>
  </si>
  <si>
    <t xml:space="preserve">Aracely Vidal Ibarra </t>
  </si>
  <si>
    <t>Nit Asegurado</t>
  </si>
  <si>
    <t>C.C No. 48.571.623</t>
  </si>
  <si>
    <t>Placa vehículo asegurado (si aplica)</t>
  </si>
  <si>
    <t>ZAP957</t>
  </si>
  <si>
    <t>No. Póliza vinculada</t>
  </si>
  <si>
    <t>022264748 / 0</t>
  </si>
  <si>
    <t>Fecha de asignación</t>
  </si>
  <si>
    <t>14 de febrero de 2024</t>
  </si>
  <si>
    <t>Fecha de notificación</t>
  </si>
  <si>
    <t>22 de abril de 2024</t>
  </si>
  <si>
    <r>
      <t xml:space="preserve">Fecha de contestacion 
*Recomendación: </t>
    </r>
    <r>
      <rPr>
        <sz val="11"/>
        <color theme="1"/>
        <rFont val="Calibri"/>
        <family val="2"/>
        <scheme val="minor"/>
      </rPr>
      <t>Fecha máxima para contestar la demanda acorde a lo estiúlado en la norma.</t>
    </r>
  </si>
  <si>
    <t>24 de mayo de 2024</t>
  </si>
  <si>
    <t>REMISION DE ANTECEDENTES - ABOGADO INTERNO-</t>
  </si>
  <si>
    <t>SINIESTRO - APLICATIVO</t>
  </si>
  <si>
    <t>SINIESTRO 93224278   LEGIS APJ32366</t>
  </si>
  <si>
    <t>INTERVINIENTE</t>
  </si>
  <si>
    <t>PÓLIZA</t>
  </si>
  <si>
    <t>AMPARO A AFECTAR</t>
  </si>
  <si>
    <t>VALOR ASEGURADO</t>
  </si>
  <si>
    <t>DEDUCIBLE</t>
  </si>
  <si>
    <t>MODALIDAD</t>
  </si>
  <si>
    <t>OCURRENCIA</t>
  </si>
  <si>
    <t xml:space="preserve">VIGENCIA </t>
  </si>
  <si>
    <t>Desde las 00:00 horas del 01/05/2020 hasta las 24:00 horas del 30/04/2021</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</si>
  <si>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</si>
  <si>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</si>
  <si>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</si>
  <si>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</si>
  <si>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</si>
  <si>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</si>
  <si>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</si>
  <si>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</si>
  <si>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</si>
  <si>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</si>
  <si>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</si>
  <si>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</si>
  <si>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</si>
  <si>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</si>
  <si>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</si>
  <si>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</si>
  <si>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</si>
  <si>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</si>
  <si>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</si>
  <si>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</si>
  <si>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</si>
  <si>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</si>
  <si>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</si>
  <si>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</si>
  <si>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</si>
  <si>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</si>
  <si>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</si>
  <si>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</si>
  <si>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</si>
  <si>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</si>
  <si>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</si>
  <si>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</si>
  <si>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</si>
  <si>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</si>
  <si>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</si>
  <si>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PROCESO JUDICIAL  EN CURSO</t>
  </si>
  <si>
    <t>*11001310302320240008500</t>
  </si>
  <si>
    <t>Juzgado Ventitrés (23) del Circuito de Bogota D.C.</t>
  </si>
  <si>
    <t>ARACELY VIDAL IBARRA  C.C. 48.571.623
TURBO TRANSPORTES AV S.A.S
ALLIANZ SEGUROS S.A.</t>
  </si>
  <si>
    <t>Adriana Ximena Cutiva (Afectada Directa e hija de la fallecida).
Cristian Camilo Carvajal Cutiva (hijo de la fallecida).</t>
  </si>
  <si>
    <t xml:space="preserve">LUZ STELLA CUTIVA GUTIERREZ (Fallecida) 
ADRIANA XIMENA CARVAJAL (Lesionada) 
</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</si>
  <si>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</si>
  <si>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</si>
  <si>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</si>
  <si>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</si>
  <si>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</si>
  <si>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</si>
  <si>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</si>
  <si>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</si>
  <si>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</si>
  <si>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</si>
  <si>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</si>
  <si>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</si>
  <si>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</si>
  <si>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</si>
  <si>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</si>
  <si>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</si>
  <si>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</si>
  <si>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</si>
  <si>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</si>
  <si>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</si>
  <si>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</si>
  <si>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</si>
  <si>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</si>
  <si>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</si>
  <si>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</si>
  <si>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</si>
  <si>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</si>
  <si>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</si>
  <si>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</si>
  <si>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</si>
  <si>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</si>
  <si>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</si>
  <si>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</si>
  <si>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</si>
  <si>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</si>
  <si>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</si>
  <si>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</si>
  <si>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</si>
  <si>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</si>
  <si>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</si>
  <si>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</si>
  <si>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</si>
  <si>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</si>
  <si>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</si>
  <si>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</si>
  <si>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</si>
  <si>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</si>
  <si>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</si>
  <si>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</si>
  <si>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</si>
  <si>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</si>
  <si>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</si>
  <si>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</si>
  <si>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</si>
  <si>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</si>
  <si>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</si>
  <si>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</si>
  <si>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</si>
  <si>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</si>
  <si>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</si>
  <si>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</si>
  <si>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</si>
  <si>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</si>
  <si>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</si>
  <si>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</si>
  <si>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</si>
  <si>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</si>
  <si>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</si>
  <si>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</si>
  <si>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</si>
  <si>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</si>
  <si>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</si>
  <si>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</si>
  <si>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</si>
  <si>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</si>
  <si>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</si>
  <si>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</si>
  <si>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</si>
  <si>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La contingencia se califica como EVENTUAL teniendo en cuenta que la Póliza presta cobertura material y temporal, y,  adicionalmente, la obligación indemnizatoria de la Compañía Aseguradora dependerá del debate probatorio que se surta en el proceso.   
Lo primero que debe tomarse en consideración es que La Póliza de Seguro de Auto Pesado - Pesados No. 022264748 / 0 cuyo asegurado es la señora Aracely Vidal Ibarra, presta cobertura material y temporal, de conformidad con los hechos y pretensiones expuestas en el líbelo de la demanda. Frente a la cobertura temporal, debe señalarse que el hecho, es decir, el accidente de tránsito que desencadenó el fallecimiento de Luz Stella Cutiva Gutiérrez y las lesiones de la señora Adriana Ximena Carvajal Cutiva, ocurrió el 19 de agosto de 2020,  se dio dentro de la vigencia de la Póliza comprendida entre el 01 de mayo de 2020 hasta el 30 de abril de 2021. Aunado a ello, presta cobertura material en tanto ampara la responsabilidad civil extracontractual, pretensión que se le endilga a Aracely Vidal Ibarra y a la sociedad Turbo Transportes Av.
Por otro lado, frente a la responsabilidad del asegurado, debe decirse que existen elementos de prueba que podrían atribuirle responsabilidad por el hecho de tránsito objeto de litigio, lo anterior, por cuanto el Informe Policial de Accidente de tránsito atribuyó al conductor del vehículo asegurado, el señor Jorge Enrique Vargas Ocampo, la codificación 157  "No estar atento a los demás usuarios de la vía" lo que implica, en principio, incidencia casual en el hecho de tránsito del asegurado, acompasado con el hecho que la compañía y sin que con ello amplicara confesión alguna, ya realizó un pago a una víctima indirecta por los estos hechos. No obstante, se determinará en la etapa probatoria correspondiente la validez de la hipótesis de establecida en el IPAT, por cuanto la Jurisprudencia ha indicado que el IPAT, es un elemento de convicción de naturaleza indirecta, que  requiere de respaldo con otras probanzas que deben estar soportadas con documentación adicional, como lo puede ser un dictamen de reconstrucción de accidente de tránsito, que a la fecha y con posibilidad de hacerlo, la parte demandante no ha aportado. Además, el Informe RAT elaborado por solicitud de la compañía, concluye que la causa fundamental (DETERMINANTE) del accidente de tránsito, corresponde a la maniobra realizada por la conductora del vehículo No. 1 MOTOCICLETA ante la presencia del bache en la vía. En tal virtud, atendiendo a los supuestos facticos y las pruebas existentes hasta el momento, se tendrá la calificación como EVENTUAL hasta tanto se surta el debate probatorio y se verifique la existencia de elementos de prueba adicionales.
Todo lo anterior, sin perjuicio del carácter contingente del proceso.</t>
  </si>
  <si>
    <t xml:space="preserve">Indexación </t>
  </si>
  <si>
    <t>EXCEPCIONES DE FONDO FRENTE A LA DEMANDA:   
1.  EXCLUSIÓN DE LA RESPONSABILIDAD DE LOS DEMANDANDOS POR CONFIGURARSE LA CAUSAL “HECHO EXCLUSIVO DE UN TERCERO” 
2. EXIMENTE DE LA RESPONSABILIDAD DE LOS DEMANDANDOS POR CONFIGURARSE LA CAUSAL “HECHO DE UN TERCERO” – ATRIBUIBLE A LA SEÑORA ADRIANA XIMENA CARVAJAL CUTIVA, RESPECTO DEL FALLECIMIENTO DE LA SEÑORA LUZ STELLA CUTIVA GUTIÉRREZ (Q.E.P.D.).
3. INEXISTENCIA DE RESPONSABILIDAD A CARGO DE LOS DEMANDADOS POR LA FALTA DE ACREDITACIÓN DEL NEXO CAUSAL.  
4. REDUCCIÓN DE LA EVENTUAL INDEMNIZACIÓN COMO CONSECUENCIA DE LA INCIDENCIA DE LA CONDUCTA DE ADRIANA XIMENA CARVAJAL CUTIVA EN LA PRODUCCIÓN DEL DAÑO.
5. TASACIÓN EXORBITANTE DEL DAÑO MORAL 
6. IMPROCEDENCIA DEL RECONOCIMIENTO POR DAÑO A LA VIDA DE RELACIÓN
7. IMPROCEDENCIA DEL RECONOCIMIENTO DEL DAÑO POR CONCEPTO DE LUCRO CESANTE.
10. GENÉRICA O INNOMINADA
EXCEPCIONES DE FONDO FRENTE AL CONTRATO DE SEGURO:
1. INEXISTENCIA DE OBLIGACIÓN DE INDEMNIZAR POR INCUMPLIMIENTO DE LAS CARGAS DEL ARTÍCULO 1077 DEL CÓDIGO DE COMERCIO.
2. RIESGOS EXPRESAMENTE EXCLUIDOS EN LA PÓLIZA DE SEGURO AUTO PESADO - PESADOS No. : 022264748 / 0
3. CARÁCTER MERAMENTE INDEMNIZATORIO QUE REVISTEN LOS CONTRATOS DE SEGURO.
4. EN CUALQUIER CASO, DE NINGUNA FORMA SE PODRÁ EXCEDER EL LÍMITE DEL VALOR ASEGURADO.
5. AUSENCIA DE SOLIDARIDAD DEL CONTRATO DE SEGURO CELEBRADO CON ALLIANZ SEGUROS S.A.
6. GÉNERICA O INNOMINADA</t>
  </si>
  <si>
    <t>Como liquidación objetiva de las pretensiones se estima un monto de $281.367.835, discriminado así:
1. Daño moral: Con ocasión de la muerte de Luz Stella Cutiva Gutierrez, se tendrá en cuenta la suma de $210.000.000,oo esto es,  $30.000.000 para cada uno de los demandantes que ostener la calidad de hermanas (Rosanna Yaneth Cutiva Gutiérrez, Sandra Patricia Cutiva Gutiérrez, Martha Liliana Cutiva Gutiérrez) y $15.000.000, para cada uno de los demandantes que ostenten la calidad de sobrinos (Leidy Viviana Aya Cutiva, Anyeli Estephany Aya Cutiva, Gustavo Adolfo Aya Cutiva, Julio Cesar Aya Cutiva, Sergio Felipe Galvis Cutiva, Santiago Galvis Cutiva, Luis Hernando Losada Cutiva, Tomas Galvis Cutiva).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2. Indexacción: Por indexacción de la suma anterior, se tendrá en cuenta la suma de $73.067.835. Lo anterior, teniendo en cuenta la suma total por daño moral y la aplicación  del IPC Inicial/IPCFinal, (la fecha de los hechos y la calena de presenteción del informe).
3. Deducible: A la suma de $283.067.835,37 se le resta el valor de  $1.700.000 contemplado en la póliza como valor del deducible para el amparo de Responsabilidad Civil Extracontractual, lo cual da como resultado la suma de $281.367.835,37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</si>
</sst>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1" xfId="0" applyBorder="1" applyAlignment="1">
      <alignment horizontal="justify"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8" borderId="0" xfId="0" applyFill="1" applyAlignment="1">
      <alignment horizontal="center"/>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96" zoomScaleNormal="96" workbookViewId="0">
      <selection activeCell="B11" sqref="B11:C11"/>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0" t="s">
        <v>2</v>
      </c>
      <c r="C2" s="51"/>
    </row>
    <row r="3" spans="1:3" x14ac:dyDescent="0.25">
      <c r="A3" s="5" t="s">
        <v>3</v>
      </c>
      <c r="B3" s="52" t="s">
        <v>4</v>
      </c>
      <c r="C3" s="53"/>
    </row>
    <row r="4" spans="1:3" x14ac:dyDescent="0.25">
      <c r="A4" s="5" t="s">
        <v>5</v>
      </c>
      <c r="B4" s="54" t="s">
        <v>6</v>
      </c>
      <c r="C4" s="53"/>
    </row>
    <row r="5" spans="1:3" ht="31.5" customHeight="1" x14ac:dyDescent="0.25">
      <c r="A5" s="5" t="s">
        <v>7</v>
      </c>
      <c r="B5" s="54" t="s">
        <v>8</v>
      </c>
      <c r="C5" s="53"/>
    </row>
    <row r="6" spans="1:3" x14ac:dyDescent="0.25">
      <c r="A6" s="5" t="s">
        <v>9</v>
      </c>
      <c r="B6" s="47" t="s">
        <v>10</v>
      </c>
      <c r="C6" s="47"/>
    </row>
    <row r="7" spans="1:3" x14ac:dyDescent="0.25">
      <c r="A7" s="44" t="s">
        <v>11</v>
      </c>
      <c r="B7" s="48" t="s">
        <v>12</v>
      </c>
      <c r="C7" s="49"/>
    </row>
    <row r="8" spans="1:3" ht="34.5" customHeight="1" x14ac:dyDescent="0.25">
      <c r="A8" s="43" t="s">
        <v>13</v>
      </c>
      <c r="B8" s="56" t="s">
        <v>14</v>
      </c>
      <c r="C8" s="56"/>
    </row>
    <row r="9" spans="1:3" x14ac:dyDescent="0.25">
      <c r="A9" s="27" t="s">
        <v>15</v>
      </c>
      <c r="B9" s="47" t="s">
        <v>16</v>
      </c>
      <c r="C9" s="47"/>
    </row>
    <row r="10" spans="1:3" x14ac:dyDescent="0.25">
      <c r="A10" s="27" t="s">
        <v>17</v>
      </c>
      <c r="B10" s="47" t="s">
        <v>18</v>
      </c>
      <c r="C10" s="47"/>
    </row>
    <row r="11" spans="1:3" ht="30" customHeight="1" x14ac:dyDescent="0.25">
      <c r="A11" s="28" t="s">
        <v>19</v>
      </c>
      <c r="B11" s="47" t="s">
        <v>18</v>
      </c>
      <c r="C11" s="47"/>
    </row>
    <row r="12" spans="1:3" ht="30" customHeight="1" x14ac:dyDescent="0.25">
      <c r="A12" s="5" t="s">
        <v>20</v>
      </c>
      <c r="B12" s="47" t="s">
        <v>18</v>
      </c>
      <c r="C12" s="47"/>
    </row>
    <row r="13" spans="1:3" x14ac:dyDescent="0.25">
      <c r="A13" s="5" t="s">
        <v>21</v>
      </c>
      <c r="B13" s="47" t="s">
        <v>18</v>
      </c>
      <c r="C13" s="47"/>
    </row>
    <row r="14" spans="1:3" x14ac:dyDescent="0.25">
      <c r="A14" s="5" t="s">
        <v>22</v>
      </c>
      <c r="B14" s="47" t="s">
        <v>18</v>
      </c>
      <c r="C14" s="47"/>
    </row>
    <row r="15" spans="1:3" x14ac:dyDescent="0.25">
      <c r="A15" s="5" t="s">
        <v>23</v>
      </c>
      <c r="B15" s="47" t="s">
        <v>24</v>
      </c>
      <c r="C15" s="47"/>
    </row>
    <row r="16" spans="1:3" x14ac:dyDescent="0.25">
      <c r="A16" s="5" t="s">
        <v>25</v>
      </c>
      <c r="B16" s="57">
        <v>44062</v>
      </c>
      <c r="C16" s="47"/>
    </row>
    <row r="17" spans="1:3" ht="15" customHeight="1" x14ac:dyDescent="0.25">
      <c r="A17" s="5" t="s">
        <v>26</v>
      </c>
      <c r="B17" s="47" t="s">
        <v>18</v>
      </c>
      <c r="C17" s="47"/>
    </row>
    <row r="18" spans="1:3" x14ac:dyDescent="0.25">
      <c r="A18" s="5" t="s">
        <v>27</v>
      </c>
      <c r="B18" s="47" t="s">
        <v>18</v>
      </c>
      <c r="C18" s="47"/>
    </row>
    <row r="19" spans="1:3" ht="18.75" customHeight="1" x14ac:dyDescent="0.25">
      <c r="A19" s="5" t="s">
        <v>28</v>
      </c>
      <c r="B19" s="47" t="s">
        <v>18</v>
      </c>
      <c r="C19" s="47"/>
    </row>
    <row r="20" spans="1:3" x14ac:dyDescent="0.25">
      <c r="A20" s="5" t="s">
        <v>29</v>
      </c>
      <c r="B20" s="47" t="s">
        <v>30</v>
      </c>
      <c r="C20" s="47"/>
    </row>
    <row r="21" spans="1:3" ht="17.25" customHeight="1" x14ac:dyDescent="0.25">
      <c r="A21" s="5" t="s">
        <v>31</v>
      </c>
      <c r="B21" s="60" t="s">
        <v>32</v>
      </c>
      <c r="C21" s="47"/>
    </row>
    <row r="22" spans="1:3" x14ac:dyDescent="0.25">
      <c r="A22" s="43" t="s">
        <v>33</v>
      </c>
      <c r="B22" s="63" t="s">
        <v>34</v>
      </c>
      <c r="C22" s="63"/>
    </row>
    <row r="23" spans="1:3" x14ac:dyDescent="0.25">
      <c r="A23" s="27" t="s">
        <v>35</v>
      </c>
      <c r="B23" s="61" t="s">
        <v>36</v>
      </c>
      <c r="C23" s="62"/>
    </row>
    <row r="24" spans="1:3" x14ac:dyDescent="0.25">
      <c r="A24" s="27" t="s">
        <v>37</v>
      </c>
      <c r="B24" s="61" t="s">
        <v>38</v>
      </c>
      <c r="C24" s="62"/>
    </row>
    <row r="25" spans="1:3" x14ac:dyDescent="0.25">
      <c r="A25" s="55" t="s">
        <v>39</v>
      </c>
      <c r="B25" s="60" t="s">
        <v>40</v>
      </c>
      <c r="C25" s="47"/>
    </row>
    <row r="26" spans="1:3" x14ac:dyDescent="0.25">
      <c r="A26" s="55"/>
      <c r="B26" s="47"/>
      <c r="C26" s="47"/>
    </row>
    <row r="27" spans="1:3" ht="100.5" customHeight="1" x14ac:dyDescent="0.25">
      <c r="A27" s="55"/>
      <c r="B27" s="47"/>
      <c r="C27" s="47"/>
    </row>
    <row r="28" spans="1:3" x14ac:dyDescent="0.25">
      <c r="A28" s="27" t="s">
        <v>41</v>
      </c>
      <c r="B28" s="45" t="s">
        <v>42</v>
      </c>
      <c r="C28" s="45"/>
    </row>
    <row r="29" spans="1:3" x14ac:dyDescent="0.25">
      <c r="A29" s="27" t="s">
        <v>43</v>
      </c>
      <c r="B29" s="45" t="s">
        <v>44</v>
      </c>
      <c r="C29" s="45"/>
    </row>
    <row r="30" spans="1:3" x14ac:dyDescent="0.25">
      <c r="A30" s="43" t="s">
        <v>45</v>
      </c>
      <c r="B30" s="56" t="s">
        <v>46</v>
      </c>
      <c r="C30" s="56"/>
    </row>
    <row r="31" spans="1:3" x14ac:dyDescent="0.25">
      <c r="A31" s="27" t="s">
        <v>47</v>
      </c>
      <c r="B31" s="45" t="s">
        <v>48</v>
      </c>
      <c r="C31" s="45"/>
    </row>
    <row r="32" spans="1:3" x14ac:dyDescent="0.25">
      <c r="A32" s="27" t="s">
        <v>49</v>
      </c>
      <c r="B32" s="58" t="s">
        <v>50</v>
      </c>
      <c r="C32" s="59"/>
    </row>
    <row r="33" spans="1:3" x14ac:dyDescent="0.25">
      <c r="A33" s="5" t="s">
        <v>51</v>
      </c>
      <c r="B33" s="57" t="s">
        <v>52</v>
      </c>
      <c r="C33" s="57"/>
    </row>
    <row r="34" spans="1:3" ht="45" x14ac:dyDescent="0.25">
      <c r="A34" s="5" t="s">
        <v>53</v>
      </c>
      <c r="B34" s="57" t="s">
        <v>54</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8"/>
  <sheetViews>
    <sheetView zoomScale="85" zoomScaleNormal="85" workbookViewId="0">
      <selection activeCell="B9" sqref="B9:C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55</v>
      </c>
      <c r="B1" s="84"/>
      <c r="C1" s="84"/>
    </row>
    <row r="2" spans="1:3" ht="15.75" customHeight="1" x14ac:dyDescent="0.25">
      <c r="A2" s="20" t="s">
        <v>56</v>
      </c>
      <c r="B2" s="73" t="s">
        <v>57</v>
      </c>
      <c r="C2" s="74"/>
    </row>
    <row r="3" spans="1:3" s="2" customFormat="1" x14ac:dyDescent="0.25">
      <c r="A3" s="5" t="s">
        <v>1</v>
      </c>
      <c r="B3" s="47" t="str">
        <f>'AUTOS  NOTA 322'!B2:C2</f>
        <v>110013103049-2024-00126-00</v>
      </c>
      <c r="C3" s="47"/>
    </row>
    <row r="4" spans="1:3" s="2" customFormat="1" x14ac:dyDescent="0.25">
      <c r="A4" s="5" t="s">
        <v>3</v>
      </c>
      <c r="B4" s="47" t="str">
        <f>'AUTOS  NOTA 322'!B3:C3</f>
        <v>Juzgado 49 Civil del Circuito de Bogotá D.C.</v>
      </c>
      <c r="C4" s="47"/>
    </row>
    <row r="5" spans="1:3" s="2" customFormat="1" x14ac:dyDescent="0.25">
      <c r="A5" s="5" t="s">
        <v>5</v>
      </c>
      <c r="B5" s="47" t="str">
        <f>'AUTOS  NOTA 322'!B4:C4</f>
        <v xml:space="preserve">Aracely Vidal Ibarra
Jorge Enrique Vargas Ocampo 
Allianz Seguros S.A. </v>
      </c>
      <c r="C5" s="47"/>
    </row>
    <row r="6" spans="1:3" s="2" customFormat="1" x14ac:dyDescent="0.25">
      <c r="A6" s="5" t="s">
        <v>7</v>
      </c>
      <c r="B6" s="47"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7"/>
    </row>
    <row r="7" spans="1:3" s="2" customFormat="1" x14ac:dyDescent="0.25">
      <c r="A7" s="5" t="s">
        <v>9</v>
      </c>
      <c r="B7" s="47" t="str">
        <f>'AUTOS  NOTA 322'!B6:C6</f>
        <v>DEMANDA DIRECTA</v>
      </c>
      <c r="C7" s="47"/>
    </row>
    <row r="8" spans="1:3" s="2" customFormat="1" x14ac:dyDescent="0.25">
      <c r="A8" s="30" t="s">
        <v>58</v>
      </c>
      <c r="B8" s="47" t="str">
        <f>'AUTOS  NOTA 322'!B7:C8</f>
        <v xml:space="preserve">Luz Stella Cutiva Gutierrez (Fallecida). </v>
      </c>
      <c r="C8" s="47"/>
    </row>
    <row r="9" spans="1:3" x14ac:dyDescent="0.25">
      <c r="A9" s="20" t="s">
        <v>59</v>
      </c>
      <c r="B9" s="47">
        <v>22264748</v>
      </c>
      <c r="C9" s="47"/>
    </row>
    <row r="10" spans="1:3" x14ac:dyDescent="0.25">
      <c r="A10" s="20" t="s">
        <v>60</v>
      </c>
      <c r="B10" s="47" t="s">
        <v>12</v>
      </c>
      <c r="C10" s="47"/>
    </row>
    <row r="11" spans="1:3" x14ac:dyDescent="0.25">
      <c r="A11" s="20" t="s">
        <v>61</v>
      </c>
      <c r="B11" s="66">
        <v>4000000000</v>
      </c>
      <c r="C11" s="67"/>
    </row>
    <row r="12" spans="1:3" x14ac:dyDescent="0.25">
      <c r="A12" s="20" t="s">
        <v>62</v>
      </c>
      <c r="B12" s="66">
        <v>1700000</v>
      </c>
      <c r="C12" s="67"/>
    </row>
    <row r="13" spans="1:3" x14ac:dyDescent="0.25">
      <c r="A13" s="20" t="s">
        <v>63</v>
      </c>
      <c r="B13" s="52" t="s">
        <v>64</v>
      </c>
      <c r="C13" s="53"/>
    </row>
    <row r="14" spans="1:3" x14ac:dyDescent="0.25">
      <c r="A14" s="20" t="s">
        <v>65</v>
      </c>
      <c r="B14" s="60" t="s">
        <v>66</v>
      </c>
      <c r="C14" s="47"/>
    </row>
    <row r="15" spans="1:3" x14ac:dyDescent="0.25">
      <c r="A15" s="20" t="s">
        <v>67</v>
      </c>
      <c r="B15" s="47" t="s">
        <v>68</v>
      </c>
      <c r="C15" s="47"/>
    </row>
    <row r="16" spans="1:3" x14ac:dyDescent="0.25">
      <c r="A16" s="20" t="s">
        <v>69</v>
      </c>
      <c r="B16" s="47" t="s">
        <v>68</v>
      </c>
      <c r="C16" s="47"/>
    </row>
    <row r="17" spans="1:3" x14ac:dyDescent="0.25">
      <c r="A17" s="70" t="s">
        <v>70</v>
      </c>
      <c r="B17" s="47" t="s">
        <v>71</v>
      </c>
      <c r="C17" s="47"/>
    </row>
    <row r="18" spans="1:3" x14ac:dyDescent="0.25">
      <c r="A18" s="71"/>
      <c r="B18" s="10" t="s">
        <v>72</v>
      </c>
      <c r="C18" s="10" t="s">
        <v>73</v>
      </c>
    </row>
    <row r="19" spans="1:3" x14ac:dyDescent="0.25">
      <c r="A19" s="71"/>
      <c r="B19" s="6" t="s">
        <v>74</v>
      </c>
      <c r="C19" s="6"/>
    </row>
    <row r="20" spans="1:3" x14ac:dyDescent="0.25">
      <c r="A20" s="71"/>
      <c r="B20" s="6"/>
      <c r="C20" s="6"/>
    </row>
    <row r="21" spans="1:3" x14ac:dyDescent="0.25">
      <c r="A21" s="72"/>
      <c r="B21" s="6"/>
      <c r="C21" s="6"/>
    </row>
    <row r="22" spans="1:3" x14ac:dyDescent="0.25">
      <c r="A22" s="20" t="s">
        <v>75</v>
      </c>
      <c r="B22" s="47"/>
      <c r="C22" s="47"/>
    </row>
    <row r="23" spans="1:3" x14ac:dyDescent="0.25">
      <c r="A23" s="20" t="s">
        <v>76</v>
      </c>
      <c r="B23" s="73"/>
      <c r="C23" s="74"/>
    </row>
    <row r="24" spans="1:3" x14ac:dyDescent="0.25">
      <c r="A24" s="20" t="s">
        <v>77</v>
      </c>
      <c r="B24" s="47" t="s">
        <v>78</v>
      </c>
      <c r="C24" s="47"/>
    </row>
    <row r="25" spans="1:3" x14ac:dyDescent="0.25">
      <c r="A25" s="20" t="s">
        <v>79</v>
      </c>
      <c r="B25" s="47"/>
      <c r="C25" s="47"/>
    </row>
    <row r="26" spans="1:3" x14ac:dyDescent="0.25">
      <c r="A26" s="20" t="s">
        <v>80</v>
      </c>
      <c r="B26" s="47"/>
      <c r="C26" s="47"/>
    </row>
    <row r="27" spans="1:3" x14ac:dyDescent="0.25">
      <c r="A27" s="19" t="s">
        <v>81</v>
      </c>
      <c r="B27" s="47"/>
      <c r="C27" s="47"/>
    </row>
    <row r="28" spans="1:3" x14ac:dyDescent="0.25">
      <c r="A28" s="75" t="s">
        <v>82</v>
      </c>
      <c r="B28" s="75"/>
      <c r="C28" s="75"/>
    </row>
    <row r="29" spans="1:3" x14ac:dyDescent="0.25">
      <c r="A29" s="68" t="s">
        <v>83</v>
      </c>
      <c r="B29" s="69"/>
      <c r="C29" s="11"/>
    </row>
    <row r="30" spans="1:3" x14ac:dyDescent="0.25">
      <c r="A30" s="68" t="s">
        <v>84</v>
      </c>
      <c r="B30" s="69"/>
      <c r="C30" s="11"/>
    </row>
    <row r="31" spans="1:3" x14ac:dyDescent="0.25">
      <c r="A31" s="68" t="s">
        <v>85</v>
      </c>
      <c r="B31" s="69"/>
      <c r="C31" s="12"/>
    </row>
    <row r="32" spans="1:3" x14ac:dyDescent="0.25">
      <c r="A32" s="68" t="s">
        <v>86</v>
      </c>
      <c r="B32" s="69"/>
      <c r="C32" s="11"/>
    </row>
    <row r="33" spans="1:3" x14ac:dyDescent="0.25">
      <c r="A33" s="68" t="s">
        <v>87</v>
      </c>
      <c r="B33" s="69"/>
      <c r="C33" s="11"/>
    </row>
    <row r="34" spans="1:3" x14ac:dyDescent="0.25">
      <c r="A34" s="68" t="s">
        <v>88</v>
      </c>
      <c r="B34" s="69"/>
      <c r="C34" s="13"/>
    </row>
    <row r="35" spans="1:3" x14ac:dyDescent="0.25">
      <c r="A35" s="64" t="s">
        <v>89</v>
      </c>
      <c r="B35" s="65"/>
      <c r="C35" s="14"/>
    </row>
    <row r="36" spans="1:3" x14ac:dyDescent="0.25">
      <c r="A36" s="64" t="s">
        <v>90</v>
      </c>
      <c r="B36" s="65"/>
      <c r="C36" s="15"/>
    </row>
    <row r="37" spans="1:3" x14ac:dyDescent="0.25">
      <c r="A37" s="76" t="s">
        <v>91</v>
      </c>
      <c r="B37" s="77"/>
      <c r="C37" s="15"/>
    </row>
    <row r="38" spans="1:3" x14ac:dyDescent="0.25">
      <c r="A38" s="78"/>
      <c r="B38" s="79"/>
      <c r="C38" s="15"/>
    </row>
    <row r="39" spans="1:3" x14ac:dyDescent="0.25">
      <c r="A39" s="80"/>
      <c r="B39" s="81"/>
      <c r="C39" s="15"/>
    </row>
    <row r="40" spans="1:3" x14ac:dyDescent="0.25">
      <c r="A40" s="82" t="s">
        <v>92</v>
      </c>
      <c r="B40" s="82"/>
      <c r="C40" s="82"/>
    </row>
    <row r="41" spans="1:3" x14ac:dyDescent="0.25">
      <c r="A41" s="17" t="s">
        <v>93</v>
      </c>
      <c r="B41" s="18"/>
      <c r="C41" s="15"/>
    </row>
    <row r="42" spans="1:3" x14ac:dyDescent="0.25">
      <c r="A42" s="64" t="s">
        <v>94</v>
      </c>
      <c r="B42" s="65"/>
      <c r="C42" s="15"/>
    </row>
    <row r="43" spans="1:3" x14ac:dyDescent="0.25">
      <c r="A43" s="64" t="s">
        <v>95</v>
      </c>
      <c r="B43" s="65"/>
      <c r="C43" s="15"/>
    </row>
    <row r="44" spans="1:3" x14ac:dyDescent="0.25">
      <c r="A44" s="17" t="s">
        <v>96</v>
      </c>
      <c r="B44" s="18"/>
      <c r="C44" s="15"/>
    </row>
    <row r="45" spans="1:3" x14ac:dyDescent="0.25">
      <c r="A45" s="17" t="s">
        <v>97</v>
      </c>
      <c r="B45" s="18"/>
      <c r="C45" s="15"/>
    </row>
    <row r="46" spans="1:3" x14ac:dyDescent="0.25">
      <c r="A46" s="64" t="s">
        <v>98</v>
      </c>
      <c r="B46" s="65"/>
      <c r="C46" s="15"/>
    </row>
    <row r="47" spans="1:3" x14ac:dyDescent="0.25">
      <c r="A47" s="17" t="s">
        <v>99</v>
      </c>
      <c r="B47" s="16"/>
      <c r="C47" s="15"/>
    </row>
    <row r="48" spans="1:3" x14ac:dyDescent="0.25">
      <c r="A48" s="64" t="s">
        <v>100</v>
      </c>
      <c r="B48" s="65"/>
      <c r="C48" s="15"/>
    </row>
    <row r="49" spans="1:3" x14ac:dyDescent="0.25">
      <c r="A49" s="64" t="s">
        <v>101</v>
      </c>
      <c r="B49" s="65"/>
      <c r="C49" s="15"/>
    </row>
    <row r="50" spans="1:3" x14ac:dyDescent="0.25">
      <c r="A50" s="64" t="s">
        <v>91</v>
      </c>
      <c r="B50" s="65"/>
      <c r="C50" s="15"/>
    </row>
    <row r="52" spans="1:3" x14ac:dyDescent="0.25">
      <c r="A52" s="83" t="s">
        <v>102</v>
      </c>
      <c r="B52" s="83"/>
    </row>
    <row r="53" spans="1:3" x14ac:dyDescent="0.25">
      <c r="A53" t="s">
        <v>1</v>
      </c>
      <c r="B53" t="s">
        <v>103</v>
      </c>
    </row>
    <row r="54" spans="1:3" x14ac:dyDescent="0.25">
      <c r="A54" t="s">
        <v>3</v>
      </c>
      <c r="B54" t="s">
        <v>104</v>
      </c>
    </row>
    <row r="55" spans="1:3" x14ac:dyDescent="0.25">
      <c r="A55" t="s">
        <v>5</v>
      </c>
      <c r="B55" t="s">
        <v>105</v>
      </c>
    </row>
    <row r="56" spans="1:3" x14ac:dyDescent="0.25">
      <c r="A56" t="s">
        <v>7</v>
      </c>
      <c r="B56" t="s">
        <v>106</v>
      </c>
    </row>
    <row r="57" spans="1:3" x14ac:dyDescent="0.25">
      <c r="A57" t="s">
        <v>9</v>
      </c>
      <c r="B57" t="s">
        <v>10</v>
      </c>
    </row>
    <row r="58" spans="1:3" x14ac:dyDescent="0.25">
      <c r="A58" t="s">
        <v>58</v>
      </c>
      <c r="B58" t="s">
        <v>107</v>
      </c>
    </row>
  </sheetData>
  <mergeCells count="42">
    <mergeCell ref="A52:B52"/>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90" zoomScaleNormal="90" workbookViewId="0">
      <selection activeCell="A22" sqref="A22:A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108</v>
      </c>
      <c r="B1" s="84"/>
      <c r="C1" s="84"/>
    </row>
    <row r="2" spans="1:9" ht="15" customHeight="1" x14ac:dyDescent="0.25">
      <c r="A2" s="34" t="s">
        <v>56</v>
      </c>
      <c r="B2" s="88" t="str">
        <f>'AUTOS NOTA 321'!B2:C2</f>
        <v>SINIESTRO 93224278   LEGIS APJ32366</v>
      </c>
      <c r="C2" s="89"/>
    </row>
    <row r="3" spans="1:9" x14ac:dyDescent="0.25">
      <c r="A3" s="35" t="s">
        <v>1</v>
      </c>
      <c r="B3" s="103" t="str">
        <f>'AUTOS  NOTA 322'!B2:C2</f>
        <v>110013103049-2024-00126-00</v>
      </c>
      <c r="C3" s="103"/>
    </row>
    <row r="4" spans="1:9" x14ac:dyDescent="0.25">
      <c r="A4" s="35" t="s">
        <v>3</v>
      </c>
      <c r="B4" s="103" t="str">
        <f>'AUTOS  NOTA 322'!B3:C3</f>
        <v>Juzgado 49 Civil del Circuito de Bogotá D.C.</v>
      </c>
      <c r="C4" s="103"/>
    </row>
    <row r="5" spans="1:9" x14ac:dyDescent="0.25">
      <c r="A5" s="35" t="s">
        <v>5</v>
      </c>
      <c r="B5" s="103" t="str">
        <f>'AUTOS  NOTA 322'!B4:C4</f>
        <v xml:space="preserve">Aracely Vidal Ibarra
Jorge Enrique Vargas Ocampo 
Allianz Seguros S.A. </v>
      </c>
      <c r="C5" s="103"/>
    </row>
    <row r="6" spans="1:9" ht="15" customHeight="1" x14ac:dyDescent="0.25">
      <c r="A6" s="35" t="s">
        <v>7</v>
      </c>
      <c r="B6" s="103"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103"/>
    </row>
    <row r="7" spans="1:9" x14ac:dyDescent="0.25">
      <c r="A7" s="35" t="s">
        <v>9</v>
      </c>
      <c r="B7" s="103" t="str">
        <f>'AUTOS  NOTA 322'!B6:C6</f>
        <v>DEMANDA DIRECTA</v>
      </c>
      <c r="C7" s="103"/>
    </row>
    <row r="8" spans="1:9" x14ac:dyDescent="0.25">
      <c r="A8" s="37" t="s">
        <v>58</v>
      </c>
      <c r="B8" s="103" t="str">
        <f>'AUTOS  NOTA 322'!B7:C8</f>
        <v xml:space="preserve">Luz Stella Cutiva Gutierrez (Fallecida). </v>
      </c>
      <c r="C8" s="103"/>
    </row>
    <row r="9" spans="1:9" ht="30" x14ac:dyDescent="0.25">
      <c r="A9" s="35" t="s">
        <v>109</v>
      </c>
      <c r="B9" s="101">
        <f>SUM(C11,C12,C14,C15,C17)</f>
        <v>1430000000</v>
      </c>
      <c r="C9" s="102"/>
    </row>
    <row r="10" spans="1:9" x14ac:dyDescent="0.25">
      <c r="A10" s="104" t="s">
        <v>110</v>
      </c>
      <c r="B10" s="93" t="s">
        <v>111</v>
      </c>
      <c r="C10" s="94"/>
    </row>
    <row r="11" spans="1:9" x14ac:dyDescent="0.25">
      <c r="A11" s="104"/>
      <c r="B11" s="36" t="s">
        <v>112</v>
      </c>
      <c r="C11" s="31"/>
    </row>
    <row r="12" spans="1:9" x14ac:dyDescent="0.25">
      <c r="A12" s="104"/>
      <c r="B12" s="36" t="s">
        <v>113</v>
      </c>
      <c r="C12" s="31"/>
    </row>
    <row r="13" spans="1:9" x14ac:dyDescent="0.25">
      <c r="A13" s="104"/>
      <c r="B13" s="93"/>
      <c r="C13" s="94"/>
    </row>
    <row r="14" spans="1:9" x14ac:dyDescent="0.25">
      <c r="A14" s="104"/>
      <c r="B14" s="36" t="s">
        <v>114</v>
      </c>
      <c r="C14" s="39">
        <v>1430000000</v>
      </c>
    </row>
    <row r="15" spans="1:9" x14ac:dyDescent="0.25">
      <c r="A15" s="104"/>
      <c r="B15" s="36" t="s">
        <v>115</v>
      </c>
      <c r="C15" s="39"/>
      <c r="E15" t="s">
        <v>116</v>
      </c>
      <c r="F15" s="22">
        <v>0.7</v>
      </c>
    </row>
    <row r="16" spans="1:9" x14ac:dyDescent="0.25">
      <c r="A16" s="104"/>
      <c r="B16" s="93" t="s">
        <v>117</v>
      </c>
      <c r="C16" s="94"/>
      <c r="E16" t="s">
        <v>118</v>
      </c>
      <c r="F16" s="23">
        <v>0.3</v>
      </c>
      <c r="I16" s="25"/>
    </row>
    <row r="17" spans="1:9" x14ac:dyDescent="0.25">
      <c r="A17" s="104"/>
      <c r="B17" s="36"/>
      <c r="C17" s="40"/>
      <c r="F17" s="26"/>
      <c r="I17" s="25"/>
    </row>
    <row r="18" spans="1:9" ht="23.25" customHeight="1" x14ac:dyDescent="0.25">
      <c r="A18" s="38" t="s">
        <v>119</v>
      </c>
      <c r="B18" s="88" t="s">
        <v>118</v>
      </c>
      <c r="C18" s="89"/>
    </row>
    <row r="19" spans="1:9" ht="60" x14ac:dyDescent="0.25">
      <c r="A19" s="35" t="s">
        <v>120</v>
      </c>
      <c r="B19" s="95" t="s">
        <v>186</v>
      </c>
      <c r="C19" s="96"/>
    </row>
    <row r="20" spans="1:9" ht="15" customHeight="1" x14ac:dyDescent="0.25">
      <c r="A20" s="21" t="s">
        <v>121</v>
      </c>
      <c r="B20" s="90">
        <f>((C22+C23+C25+C26+C30+C28+C32+C34+C29+C33)-C37)*C36*C38</f>
        <v>281367835</v>
      </c>
      <c r="C20" s="90"/>
    </row>
    <row r="21" spans="1:9" x14ac:dyDescent="0.25">
      <c r="A21" s="7" t="s">
        <v>122</v>
      </c>
      <c r="B21" s="97" t="s">
        <v>111</v>
      </c>
      <c r="C21" s="98"/>
    </row>
    <row r="22" spans="1:9" x14ac:dyDescent="0.25">
      <c r="A22" s="99"/>
      <c r="B22" s="36" t="s">
        <v>112</v>
      </c>
      <c r="C22" s="31">
        <v>0</v>
      </c>
    </row>
    <row r="23" spans="1:9" x14ac:dyDescent="0.25">
      <c r="A23" s="100"/>
      <c r="B23" s="36" t="s">
        <v>187</v>
      </c>
      <c r="C23" s="31">
        <v>73067835</v>
      </c>
    </row>
    <row r="24" spans="1:9" x14ac:dyDescent="0.25">
      <c r="A24" s="100"/>
      <c r="B24" s="93" t="s">
        <v>123</v>
      </c>
      <c r="C24" s="94"/>
    </row>
    <row r="25" spans="1:9" x14ac:dyDescent="0.25">
      <c r="A25" s="100"/>
      <c r="B25" s="36" t="s">
        <v>114</v>
      </c>
      <c r="C25" s="31">
        <v>210000000</v>
      </c>
    </row>
    <row r="26" spans="1:9" ht="29.1" customHeight="1" x14ac:dyDescent="0.25">
      <c r="A26" s="100"/>
      <c r="B26" s="36" t="s">
        <v>124</v>
      </c>
      <c r="C26" s="31">
        <v>0</v>
      </c>
    </row>
    <row r="27" spans="1:9" x14ac:dyDescent="0.25">
      <c r="A27" s="100"/>
      <c r="B27" s="93" t="s">
        <v>125</v>
      </c>
      <c r="C27" s="94"/>
    </row>
    <row r="28" spans="1:9" x14ac:dyDescent="0.25">
      <c r="A28" s="100"/>
      <c r="B28" s="36" t="s">
        <v>126</v>
      </c>
      <c r="C28" s="31">
        <v>0</v>
      </c>
    </row>
    <row r="29" spans="1:9" x14ac:dyDescent="0.25">
      <c r="A29" s="100"/>
      <c r="B29" s="36" t="s">
        <v>112</v>
      </c>
      <c r="C29" s="31">
        <v>0</v>
      </c>
    </row>
    <row r="30" spans="1:9" x14ac:dyDescent="0.25">
      <c r="A30" s="100"/>
      <c r="B30" s="36" t="s">
        <v>113</v>
      </c>
      <c r="C30" s="31">
        <v>0</v>
      </c>
    </row>
    <row r="31" spans="1:9" x14ac:dyDescent="0.25">
      <c r="A31" s="100"/>
      <c r="B31" s="93" t="s">
        <v>127</v>
      </c>
      <c r="C31" s="94"/>
    </row>
    <row r="32" spans="1:9" x14ac:dyDescent="0.25">
      <c r="A32" s="100"/>
      <c r="B32" s="36"/>
      <c r="C32" s="31"/>
    </row>
    <row r="33" spans="1:3" x14ac:dyDescent="0.25">
      <c r="A33" s="100"/>
      <c r="B33" s="36" t="s">
        <v>112</v>
      </c>
      <c r="C33" s="31">
        <v>0</v>
      </c>
    </row>
    <row r="34" spans="1:3" x14ac:dyDescent="0.25">
      <c r="A34" s="100"/>
      <c r="B34" s="36" t="s">
        <v>113</v>
      </c>
      <c r="C34" s="31">
        <v>0</v>
      </c>
    </row>
    <row r="35" spans="1:3" x14ac:dyDescent="0.25">
      <c r="A35" s="100"/>
      <c r="B35" s="93" t="s">
        <v>128</v>
      </c>
      <c r="C35" s="94"/>
    </row>
    <row r="36" spans="1:3" x14ac:dyDescent="0.25">
      <c r="A36" s="100"/>
      <c r="B36" s="36" t="s">
        <v>129</v>
      </c>
      <c r="C36" s="32">
        <v>1</v>
      </c>
    </row>
    <row r="37" spans="1:3" x14ac:dyDescent="0.25">
      <c r="A37" s="100"/>
      <c r="B37" s="36" t="s">
        <v>62</v>
      </c>
      <c r="C37" s="33">
        <v>1700000</v>
      </c>
    </row>
    <row r="38" spans="1:3" x14ac:dyDescent="0.25">
      <c r="A38" s="100"/>
      <c r="B38" s="36" t="s">
        <v>130</v>
      </c>
      <c r="C38" s="32">
        <v>1</v>
      </c>
    </row>
    <row r="39" spans="1:3" x14ac:dyDescent="0.25">
      <c r="A39" s="24" t="s">
        <v>131</v>
      </c>
      <c r="B39" s="90">
        <f>IFERROR(B20*(VLOOKUP(B18,E15:F17,2,0)),16666)</f>
        <v>84410350.5</v>
      </c>
      <c r="C39" s="90"/>
    </row>
    <row r="40" spans="1:3" ht="93" customHeight="1" x14ac:dyDescent="0.25">
      <c r="A40" s="35" t="s">
        <v>132</v>
      </c>
      <c r="B40" s="91" t="s">
        <v>189</v>
      </c>
      <c r="C40" s="92"/>
    </row>
    <row r="41" spans="1:3" ht="211.5" customHeight="1" x14ac:dyDescent="0.25">
      <c r="A41" s="35" t="s">
        <v>133</v>
      </c>
      <c r="B41" s="86" t="s">
        <v>188</v>
      </c>
      <c r="C41" s="87"/>
    </row>
    <row r="42" spans="1:3" ht="26.1" customHeight="1" x14ac:dyDescent="0.25">
      <c r="A42" s="42" t="s">
        <v>134</v>
      </c>
      <c r="B42" s="42"/>
      <c r="C42" s="42"/>
    </row>
    <row r="43" spans="1:3" x14ac:dyDescent="0.25">
      <c r="A43" s="41" t="s">
        <v>135</v>
      </c>
      <c r="B43" s="85"/>
      <c r="C43" s="85"/>
    </row>
    <row r="44" spans="1:3" ht="41.1" customHeight="1" x14ac:dyDescent="0.25">
      <c r="A44" s="41" t="s">
        <v>136</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137</v>
      </c>
      <c r="B1" s="84"/>
      <c r="C1" s="84"/>
    </row>
    <row r="2" spans="1:3" x14ac:dyDescent="0.25">
      <c r="A2" s="20" t="s">
        <v>56</v>
      </c>
      <c r="B2" s="73" t="str">
        <f>'AUTOS NOTA 324'!B2:C2</f>
        <v>SINIESTRO 93224278   LEGIS APJ32366</v>
      </c>
      <c r="C2" s="74"/>
    </row>
    <row r="3" spans="1:3" x14ac:dyDescent="0.25">
      <c r="A3" s="5" t="s">
        <v>1</v>
      </c>
      <c r="B3" s="47" t="str">
        <f>'AUTOS  NOTA 322'!B2:C2</f>
        <v>110013103049-2024-00126-00</v>
      </c>
      <c r="C3" s="47"/>
    </row>
    <row r="4" spans="1:3" x14ac:dyDescent="0.25">
      <c r="A4" s="5" t="s">
        <v>3</v>
      </c>
      <c r="B4" s="47" t="str">
        <f>'AUTOS  NOTA 322'!B3:C3</f>
        <v>Juzgado 49 Civil del Circuito de Bogotá D.C.</v>
      </c>
      <c r="C4" s="47"/>
    </row>
    <row r="5" spans="1:3" x14ac:dyDescent="0.25">
      <c r="A5" s="5" t="s">
        <v>5</v>
      </c>
      <c r="B5" s="47" t="str">
        <f>'AUTOS  NOTA 322'!B4:C4</f>
        <v xml:space="preserve">Aracely Vidal Ibarra
Jorge Enrique Vargas Ocampo 
Allianz Seguros S.A. </v>
      </c>
      <c r="C5" s="47"/>
    </row>
    <row r="6" spans="1:3" ht="15" customHeight="1" x14ac:dyDescent="0.25">
      <c r="A6" s="5" t="s">
        <v>7</v>
      </c>
      <c r="B6" s="47"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7"/>
    </row>
    <row r="7" spans="1:3" ht="15" customHeight="1" x14ac:dyDescent="0.25">
      <c r="A7" s="5" t="s">
        <v>9</v>
      </c>
      <c r="B7" s="47" t="str">
        <f>'AUTOS  NOTA 322'!B6:C6</f>
        <v>DEMANDA DIRECTA</v>
      </c>
      <c r="C7" s="47"/>
    </row>
    <row r="8" spans="1:3" ht="15" customHeight="1" x14ac:dyDescent="0.25">
      <c r="A8" s="30" t="s">
        <v>58</v>
      </c>
      <c r="B8" s="47" t="str">
        <f>'AUTOS  NOTA 322'!B7:C8</f>
        <v xml:space="preserve">Luz Stella Cutiva Gutierrez (Fallecida). </v>
      </c>
      <c r="C8" s="47"/>
    </row>
    <row r="9" spans="1:3" ht="18.95" customHeight="1" x14ac:dyDescent="0.25">
      <c r="A9" s="5" t="s">
        <v>138</v>
      </c>
      <c r="B9" s="47"/>
      <c r="C9" s="47"/>
    </row>
    <row r="10" spans="1:3" x14ac:dyDescent="0.25">
      <c r="A10" s="7" t="s">
        <v>122</v>
      </c>
      <c r="B10" s="107">
        <f>'AUTOS NOTA 324'!B20:C20</f>
        <v>281367835</v>
      </c>
      <c r="C10" s="107"/>
    </row>
    <row r="11" spans="1:3" x14ac:dyDescent="0.25">
      <c r="A11" s="7" t="s">
        <v>139</v>
      </c>
      <c r="B11" s="108">
        <f>'AUTOS NOTA 324'!B39:C39</f>
        <v>84410350.5</v>
      </c>
      <c r="C11" s="47"/>
    </row>
    <row r="12" spans="1:3" ht="30" x14ac:dyDescent="0.25">
      <c r="A12" s="7" t="s">
        <v>140</v>
      </c>
      <c r="B12" s="105"/>
      <c r="C12" s="106"/>
    </row>
    <row r="13" spans="1:3" ht="45" x14ac:dyDescent="0.25">
      <c r="A13" s="5" t="s">
        <v>141</v>
      </c>
      <c r="B13" s="47"/>
      <c r="C13" s="47"/>
    </row>
    <row r="14" spans="1:3" ht="45" x14ac:dyDescent="0.25">
      <c r="A14" s="5" t="s">
        <v>142</v>
      </c>
      <c r="B14" s="47"/>
      <c r="C14" s="47"/>
    </row>
    <row r="15" spans="1:3" x14ac:dyDescent="0.25">
      <c r="A15" s="5" t="s">
        <v>143</v>
      </c>
      <c r="B15" s="6"/>
      <c r="C15" s="6"/>
    </row>
    <row r="16" spans="1:3" x14ac:dyDescent="0.25">
      <c r="A16" s="7" t="s">
        <v>144</v>
      </c>
      <c r="B16" s="47"/>
      <c r="C16" s="47"/>
    </row>
    <row r="17" spans="1:3" x14ac:dyDescent="0.25">
      <c r="A17" s="6" t="s">
        <v>145</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63</v>
      </c>
      <c r="B1" t="s">
        <v>68</v>
      </c>
      <c r="C1" s="9" t="s">
        <v>70</v>
      </c>
      <c r="D1" s="9" t="s">
        <v>146</v>
      </c>
      <c r="E1" s="3" t="s">
        <v>77</v>
      </c>
      <c r="F1" s="2" t="s">
        <v>116</v>
      </c>
      <c r="G1" s="4">
        <v>0</v>
      </c>
      <c r="H1" t="s">
        <v>26</v>
      </c>
      <c r="I1" t="s">
        <v>147</v>
      </c>
      <c r="K1" t="s">
        <v>148</v>
      </c>
      <c r="L1" s="29" t="s">
        <v>149</v>
      </c>
      <c r="M1" t="s">
        <v>64</v>
      </c>
      <c r="N1" t="s">
        <v>116</v>
      </c>
      <c r="O1" t="s">
        <v>150</v>
      </c>
    </row>
    <row r="2" spans="1:15" x14ac:dyDescent="0.25">
      <c r="A2" t="s">
        <v>64</v>
      </c>
      <c r="B2" t="s">
        <v>151</v>
      </c>
      <c r="C2" t="s">
        <v>152</v>
      </c>
      <c r="D2" s="2" t="s">
        <v>153</v>
      </c>
      <c r="E2" s="1" t="s">
        <v>78</v>
      </c>
      <c r="F2" s="2" t="s">
        <v>154</v>
      </c>
      <c r="G2" s="4">
        <v>0.7</v>
      </c>
      <c r="H2" t="s">
        <v>155</v>
      </c>
      <c r="I2" t="s">
        <v>156</v>
      </c>
      <c r="K2" t="s">
        <v>10</v>
      </c>
      <c r="L2" s="29" t="s">
        <v>12</v>
      </c>
      <c r="M2" t="s">
        <v>157</v>
      </c>
      <c r="N2" t="s">
        <v>118</v>
      </c>
      <c r="O2" t="s">
        <v>151</v>
      </c>
    </row>
    <row r="3" spans="1:15" x14ac:dyDescent="0.25">
      <c r="A3" t="s">
        <v>157</v>
      </c>
      <c r="C3" t="s">
        <v>158</v>
      </c>
      <c r="D3" s="2" t="s">
        <v>159</v>
      </c>
      <c r="E3" s="1" t="s">
        <v>160</v>
      </c>
      <c r="F3" s="2" t="s">
        <v>118</v>
      </c>
      <c r="G3" s="4">
        <v>0.3</v>
      </c>
      <c r="H3" t="s">
        <v>161</v>
      </c>
      <c r="I3" t="s">
        <v>162</v>
      </c>
      <c r="L3" s="29" t="s">
        <v>163</v>
      </c>
      <c r="M3" t="s">
        <v>164</v>
      </c>
      <c r="N3" t="s">
        <v>154</v>
      </c>
    </row>
    <row r="4" spans="1:15" x14ac:dyDescent="0.25">
      <c r="A4" t="s">
        <v>164</v>
      </c>
      <c r="C4" t="s">
        <v>71</v>
      </c>
      <c r="E4" s="1" t="s">
        <v>165</v>
      </c>
      <c r="H4" t="s">
        <v>166</v>
      </c>
      <c r="I4" t="s">
        <v>167</v>
      </c>
      <c r="L4" t="s">
        <v>168</v>
      </c>
    </row>
    <row r="5" spans="1:15" x14ac:dyDescent="0.25">
      <c r="A5" t="s">
        <v>169</v>
      </c>
      <c r="E5" s="1" t="s">
        <v>170</v>
      </c>
      <c r="H5" t="s">
        <v>171</v>
      </c>
      <c r="I5" t="s">
        <v>172</v>
      </c>
      <c r="L5" s="29" t="s">
        <v>173</v>
      </c>
    </row>
    <row r="6" spans="1:15" x14ac:dyDescent="0.25">
      <c r="E6" s="1" t="s">
        <v>174</v>
      </c>
      <c r="I6" t="s">
        <v>175</v>
      </c>
      <c r="L6" s="29" t="s">
        <v>176</v>
      </c>
    </row>
    <row r="7" spans="1:15" x14ac:dyDescent="0.25">
      <c r="E7" s="1" t="s">
        <v>177</v>
      </c>
      <c r="I7" t="s">
        <v>178</v>
      </c>
      <c r="L7" s="29" t="s">
        <v>179</v>
      </c>
    </row>
    <row r="8" spans="1:15" x14ac:dyDescent="0.25">
      <c r="E8" s="1" t="s">
        <v>180</v>
      </c>
      <c r="L8" s="29" t="s">
        <v>125</v>
      </c>
    </row>
    <row r="9" spans="1:15" x14ac:dyDescent="0.25">
      <c r="L9" s="29" t="s">
        <v>181</v>
      </c>
    </row>
    <row r="10" spans="1:15" x14ac:dyDescent="0.25">
      <c r="L10" s="29" t="s">
        <v>182</v>
      </c>
    </row>
    <row r="11" spans="1:15" x14ac:dyDescent="0.25">
      <c r="L11" s="29" t="s">
        <v>183</v>
      </c>
    </row>
    <row r="12" spans="1:15" x14ac:dyDescent="0.25">
      <c r="L12" s="29" t="s">
        <v>184</v>
      </c>
    </row>
    <row r="13" spans="1:15" x14ac:dyDescent="0.25">
      <c r="L13" s="29" t="s">
        <v>185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2024-06-11T16:23:56Z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