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88FB72FB-7307-46C1-9D75-EAF6404F3017}" xr6:coauthVersionLast="47" xr6:coauthVersionMax="47" xr10:uidLastSave="{00000000-0000-0000-0000-000000000000}"/>
  <bookViews>
    <workbookView xWindow="-110" yWindow="-110" windowWidth="19420" windowHeight="10300" activeTab="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CONCEPTO DE CONCILIACIÓN 330 " sheetId="11"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 l="1"/>
  <c r="C22" i="8" l="1"/>
  <c r="B20" i="8" l="1"/>
  <c r="B39" i="8" s="1"/>
  <c r="B10" i="9" l="1"/>
  <c r="B2" i="8" l="1"/>
  <c r="B2" i="9" s="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<sst xmlns="http://schemas.openxmlformats.org/spreadsheetml/2006/main" count="264" uniqueCount="195">
  <si>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</si>
  <si>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</si>
  <si>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</si>
  <si>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</si>
  <si>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</si>
  <si>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</si>
  <si>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</si>
  <si>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</si>
  <si>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</si>
  <si>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</si>
  <si>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</si>
  <si>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</si>
  <si>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</si>
  <si>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</si>
  <si>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</si>
  <si>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</si>
  <si>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</si>
  <si>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</si>
  <si>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</si>
  <si>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</si>
  <si>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</si>
  <si>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</si>
  <si>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</si>
  <si>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</si>
  <si>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</si>
  <si>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</si>
  <si>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</si>
  <si>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</si>
  <si>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</si>
  <si>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</si>
  <si>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</si>
  <si>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</si>
  <si>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</si>
  <si>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</si>
  <si>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</si>
  <si>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</si>
  <si>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</si>
  <si>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</si>
  <si>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</si>
  <si>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</si>
  <si>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</si>
  <si>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</si>
  <si>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</si>
  <si>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</si>
  <si>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</si>
  <si>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</si>
  <si>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</si>
  <si>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</si>
  <si>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</si>
  <si>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</si>
  <si>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</si>
  <si>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</si>
  <si>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</si>
  <si>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</si>
  <si>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</si>
  <si>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</si>
  <si>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</si>
  <si>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</si>
  <si>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</si>
  <si>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</si>
  <si>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</si>
  <si>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</si>
  <si>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</si>
  <si>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</si>
  <si>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</si>
  <si>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</si>
  <si>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</si>
  <si>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</si>
  <si>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</si>
  <si>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</si>
  <si>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</si>
  <si>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</si>
  <si>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</si>
  <si>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</si>
  <si>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</si>
  <si>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</si>
  <si>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</si>
  <si>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</si>
  <si>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</si>
  <si>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</si>
  <si>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</si>
  <si>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</si>
  <si>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</si>
  <si>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</si>
  <si>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</si>
  <si>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</si>
  <si>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</si>
  <si>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</si>
  <si>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</si>
  <si>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</si>
  <si>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</si>
  <si>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</si>
  <si>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</si>
  <si>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</si>
  <si>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</si>
  <si>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</si>
  <si>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</si>
  <si>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</si>
  <si>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</si>
  <si>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</si>
  <si>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</si>
  <si>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</si>
  <si>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</si>
  <si>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</si>
  <si>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</si>
  <si>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</si>
  <si>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</si>
  <si>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</si>
  <si>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</si>
  <si>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</si>
  <si>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</si>
  <si>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</si>
  <si>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</si>
  <si>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</si>
  <si>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</si>
  <si>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</si>
  <si>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</si>
  <si>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</si>
  <si>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</si>
  <si>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</si>
  <si>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</si>
  <si>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</si>
  <si>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</si>
  <si>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</si>
  <si>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</si>
  <si>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</si>
  <si>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</si>
  <si>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</si>
  <si>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</si>
  <si>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</si>
  <si>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</si>
  <si>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</si>
  <si>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</si>
  <si>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</si>
  <si>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</si>
  <si>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</si>
  <si>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</si>
  <si>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</si>
  <si>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</si>
  <si>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</si>
  <si>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</si>
  <si>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</si>
  <si>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</si>
  <si>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</si>
  <si>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</si>
  <si>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</si>
  <si>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</si>
  <si>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</si>
  <si>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</si>
  <si>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</si>
  <si>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</si>
  <si>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</si>
  <si>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</si>
  <si>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</si>
  <si>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</si>
  <si>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</si>
  <si>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11001310304720230052500</t>
  </si>
  <si>
    <t>JUZGADO CUARENTA Y SIETE CIVIL (47) DEL CIRCUITO DE BOGOTÁ</t>
  </si>
  <si>
    <t>HECTOR JOSÉ BECERRA QUIÑONES (Conductor vehículo asegurado)
ANGELA PATRICIA BECERRA QUIÑONES (Propietaria vehículo asegurado)
ALLIANZ SEGUROS SA</t>
  </si>
  <si>
    <t xml:space="preserve">JESÚS OMAR BARBOSA PARRA </t>
  </si>
  <si>
    <t>Lote 63 Sector la esmeralda, vereda el porvenir zona rural de La Bateca</t>
  </si>
  <si>
    <t>jesusomarbar699@hotmail.com</t>
  </si>
  <si>
    <t>Soltero</t>
  </si>
  <si>
    <t>46 años</t>
  </si>
  <si>
    <t xml:space="preserve">JESÚS OMAR BARBOSA PARRA (13/09/1969) </t>
  </si>
  <si>
    <t>Fecha de dictamen: 08/09/2016</t>
  </si>
  <si>
    <t>Minero</t>
  </si>
  <si>
    <t>No se relaciona IPAT, según el Informe de investigación de campo hubo 2 heridos</t>
  </si>
  <si>
    <t>No se relaciona solicitud ni reclamación</t>
  </si>
  <si>
    <t>El día 15 de septiembre de 2015 en vía nacional Cúcuta - Pamplona Km110+500m tuvo lugar un accidente donde se involucran los vehículos de placas UYA-372 asegurado por la Compañía y AB8N17P en donde transitaba el señor Jesús Omar Barbosa en calidad de acompañante. Con ocasión al accidente de tránsito el señor Jesús Omar Barbosa fue calificado con una PCL de 50.6% por la Junta Regional de Calificación de Inválidez de Norte de Santander.
Debe indicarse que dentro del Informe de Campo se indica que no es posible atribuir responsabildiad a ninguno de los actores, debido a que las declaraciones de ambos se contradicen, pues ambos indican que el carril donde transitaban fue invadido por el otro condutor. Finalmente, dentro del expediente no obra IPAT, por lo que no se condificó ninguna hipotesis probable a alguno de los conductores.</t>
  </si>
  <si>
    <t>ANGELA PATRICIA BECERRA QUIÑONES</t>
  </si>
  <si>
    <t>021226541/314</t>
  </si>
  <si>
    <t>20 de febrero de 2024</t>
  </si>
  <si>
    <t>UYA372</t>
  </si>
  <si>
    <t>21031899-278</t>
  </si>
  <si>
    <t>Duración: Desde las 00:00 horas del 03/12/2014 hasta las 24:00 horas del 02/12/2015</t>
  </si>
  <si>
    <t>X</t>
  </si>
  <si>
    <t>SINIESTRO  63035288  LEGIS APJ32376</t>
  </si>
  <si>
    <t>22 de octubre de 2024</t>
  </si>
  <si>
    <t>24 de septiembre de 2024.</t>
  </si>
  <si>
    <t xml:space="preserve">I. EXCEPCIONES DE MÉRITO O FONDO FRENTE A LA DEMANDA
1. INEXISTENCIA DE RESPONSABILIDAD AL ESTAR ANTE UNA CAUSA EXTRAÑA COMO EXIMENTE DE RESPONSABILIDAD - “HECHO EXCLUSIVO DE UN TERCERO”.
2. EXIMENTE DE LA RESPONSABILIDAD DE LOS DEMANDADOS POR CONFIGURARSE UN HECHO EXCLUSIVO DE LA VÍCTIMA. 
3. INEXISTENCIA DE RESPONSABILIDAD A CARGO DE LOS DEMANDADOS POR LA FALTA DE ACREDITACIÓN DEL NEXO CAUSAL
4. REDUCCIÓN DE LA EVENTUAL INDEMNIZACIÓN COMO CONSECUENCIA DE LA DE LA CONDUCTA DEL MOTOCICLISTA EN LA PRODUCCIÓN DEL DAÑO
5. LOS PERJUICIOS MORALES SOLICITADOS DESCONOCEN LOS LÍMITES JURISPRUDENCIALES ESTABLECIDOS POR EL MÁXIMO ÓRGANO DE LA JURISDICCIÓN ORIDINARIA.
6. LA ESTIMACIÓN DEL DAÑO A LA VIDA EN RELACIÓN DESCONOCE LOS LÍMITES JURISPRUDENCIALES ESTABLECIDOS POR EL MÁXIMO ÓRGANO DE LA JURISDICCIÓN ORIDINARIA.
7. IMPROCEDENCIA DEL RECONOCIMIENTO DEL LUCRO CESANTE
8. GENÉRICA O INNOMINADA 
II. EXCEPCIONES DE FONDO RELATIVAS AL CONTRATO DE SEGURO.
1. PRESCRIPCIÓN DE LAS ACCIONES DERIVADAS DEL CONTRATO DE SEGURO
2. INEXISTENCIA DE OBLIGACIÓN DE INDEMNIZAR A CARGO DE ALLIANZ SEGUROS POR INCUMPLIMIENTO DE LAS CARGAS DEL ARTÍCULO 1077 DEL CÓDIGO DE COMERCIO.
3. RIESGOS EXPRESAMENTE EXCLUIDOS EN LA PÓLIZA DE SEGURO NO. 021031899 / 278
4. SUJECIÓN A LAS CONDICIONES PARTICULARES Y GENERALES DEL CONTRATO DE SEGURO EN LA QUE SE IDENTIFICA LA PÓLIZA, EL CLAUSULADO Y LOS AMPAROS
5. EN CUALQUIER CASO, DE NINGUNA FORMA SE PODRÁ EXCEDER EL LÍMITE DEL VALOR ASEGURADO Y SE DEBE TENER EN CUENTA LO ATINENTE AL DEDUCIBLE.
6. DISPONIBILIDAD DEL VALOR ASEGURADO.
III. EXCEPCIONES DE FONDO FRENTE A LA CONTESTACIÓN AL LLAMAMIENTO EN GARANTÍA. 
1. FALTA DE COBERTURA TEMPORAL DE LA PÓLIZA No. 021226541/314 CON BASE A LA CUAL SE LLAMÓ EN GARANTÍA A MI REPRESENTADA.
2. PRESCRIPCIÓN ORDINARIA DE LA ACCIÓN DERIVADA DEL CONTRATO DE SEGURO.
3. IMPOSIBIIDAD DE AFECTAR LA PÓLIZA POR LA NO REALIZACIÓN DEL RIESGO ASEGURADO ARTÍCULO 1072.
4. RIESGOS EXPRESAMENTE EXCLUIDOS EN LA PÓLIZA DE SEGURO NO. 021031899/278.
5. SUJECIÓNA LAS CONDICIONES PARTICULARES Y GENERALES DEL CONTRATO DE SEGURO EN LA QUE SE IDENTIFICA LA PÓLIZA, EL CLAUSULADO Y LOS AMPAROS. 
6. CARÁCTER MERAMENTE INDEMNIZATORIO DE LOS CONTRATOS DE SEGURO. 
7. EN CUALQUIER CASO, DE NINGUNA FORMA SE PODRÁ EXCEDER EL LÍMITE DEL VALOR ASEGURADO Y SE DEBE TENER EN CUENTA LO ATINENTE AL DEDUCIBLE. 
8. EN CUALQUIER CASO, SE DEBERÁ TENER EN CUENTA EL DEDUCIBLE PACTADO EN LA PÓLIZA CORRESPONDE AL VALOR DE $1.100.000.
9. DISPONIBILIDAD DEL VALOR ASEGURADO.
10. GENÉRICA O INNOMINADA. </t>
  </si>
  <si>
    <t xml:space="preserve">Fecha de notificación del Auto admisorio del llamamiento en garantía. </t>
  </si>
  <si>
    <t>La contingencia se califica como EVENTUAL toda vez que, si bien el contrato de seguro presta cobertura material y temporal, la responsabilidad del asegurado no se encuentra acreditada.  
Lo primero que debe tomarse en consideración es que la póliza No. 021031899 / 278 cuyo tomador es la señora Ángela Patricia Becerra presta cobertura material y temporal de conformidad con los hechos y pretensiones expuestos en el libelo de la demanda. Frente a la cobertura temporal, debe decirse que el accidente de tránsito ocurrido el día 09 de septiembre de 2015 se encuentra dentro de la vigencia de la Póliza de Seguro, pues su periodo está comprendido entre el día 03 de diciembre de 2014 y el día 02 de diciembre de 2015. Aunado a ello presta cobertura material, por cuanto ampara la responsabilidad civil extracontractual que la parte actora pretende endilgar. En segundo lugar, debe aclararse que con el llamamiento en garantía, el asegurado vinculó una póliza adicional No. 021226541/314, que corresponde a la siguiente vigencia del amparo de vehículo de placas UYA-372, con periodo comprendido entre el 03 de diciembre de 2015 y el 03 de diciembre de 2016; luego entonces esta vigencia no cubre temporalmente el hecho, pues como se dijo, el siniestro ocurrió en la vigencia anterior.
Respecto a la prescripción de las acciones derivadas del contrato de seguro se aclara que, si bien se encuentra prescrita la acción frente a la víctima, en los términos de los artículos 1081 y 1131 del Código de Comercio, toda vez que el término quinquenal feneció el pasado 15 de febrero de 2023, lo anterior en atención a que el accidente de tránsito ocurrió el día 09 de septiembre de 2015, y la radicación se hizo hasta el 03 de octubre de 2023, cuando el término ya había fenecido. Sin embargo, no ocurre lo mismo frente a la acción que tiene el asegurado llamante en garantía, pues sus términos de prescripción empiezan a contarse desde que la víctima le formuló petición judicial o extrajudicial, lo cual ocurrió con la notificación de la demanda el día xx, pues en el plenario no obra ninguna prueba que demuestre que existió alguna reclamación anterior directamente al asegurado. En este sentido, desde la fecha de notificación de la demanda (primera reclamación) hasta la fecha de radicación del llamamiento en garantía (4 de septiembre de 2024), no han transcurrido los dos años que contempla la norma, para la configuración de la prescripción ordinaria frente al asegurado. 
Frente a la responsabilidad del asegurado, deberá tenerse en cuenta, que dentro del Informe de Campo se indica que no es posible atribuir responsabilidad a ninguno de los actores, debido a que las declaraciones de ambos se contradicen, pues ambos indican que el carril donde transitaban fue invadido por el otro conductor y no se cuenta con otros medios de prueba para verificar alguna de las versiones. También debe indicarse que dentro del expediente no obra IPAT, debido a que la autoridad policial no se presentó en el lugar de los hechos, por lo que no se codificó ninguna hipótesis probable a alguno de los conductores. En tal virtud, dependerá del debate probatorio acreditar o desvirtuar la responsabilidad del asegurado en la ocurrencia del accidente de tránsito acaecido el 15 de septiembre de 2015, específicamente de los interrogatorios que se practiquen en audiencia. Sin embargo, vale la pena aclarar que la contingencia se califica como EVENTUAL puesto que si bien la prescripción de las acciones derivadas del contrato de seguro están prescritas frente a la víctima, no lo están frente al asegurado. 
Lo anterior, sin perjuicio del carácter contingente del proceso</t>
  </si>
  <si>
    <t>Como liquidación objetiva de las pretensiones se estima el monto total de $433.083.060 que se discrimina de la siguiente forma:
1. LUCRO CESANTE: Se reconocerá la suma de $137.999.565 por concepto de lucro cesante consolidado y la suma de $186.183.495 por concepto de lucro cesante futuro. Lo anterior teniendo en cuenta que se aportó Dictamen de Pérdida de Capacidad Laboral del 50.06%, para la fecha de los hechos (09 de septiembre de 2015) contaba con 45 años de edad, con expectativa de vida de 34.4 años (según Resolución 0110 de 2014, por medio de la cual se adoptan las tablas de mortalidad). Ahora bien, teniendo en consideración que, a la fecha de los hechos la víctima no se encontraba vinculado laboralmente, por cuanto no se aporta contrato o certificación laboral, lo cierto es que en Sentencia de la Corte Suprema de Justicia del 20 de noviembre de 2013, radicación 2002-01011, con ponencia del Magistrado Solarte Rodríguez se esgrimió que, pese a que no se acredite con prueba alguna el valor del ingreso de la víctima, se presume que este percibía un salario mínimo legal. Por lo tanto se tuvo en cuenta el monto de $1.300.000 para la liquidación. Por lo anterior, se tiene el valor de $324.183.060 como valor total del lucro cesante, si bien la liquidación real supera tales montos, se estableció el valor de las pretensiones de la parte demandante puesto que son inferiores.   
2. DAÑO MORAL: Se reconocerá la suma de $60.000.000 por concepto de daño moral a favor del demandante por las lesiones sufridas. Para el cálculo del anterior valor, se tuvieron en cuenta los criterios jurisprudenciales fijados por la Corte Suprema de Justicia en Sentencia del  23/05/2018, MP: Aroldo Wilson Quiroz, Rad: 11001-31-03-028-2003-00833-0, en donde se estableció que en los casos más graves como lo son las lesiones permanentes únicamente se le podrá reconocer la suma de $60.000.000. Lo anterior atendiendo a que, en el caso en concreto el señor Barbosa tiene una pérdida de capacidad laboral de 50.06%.
3. DAÑO A LA VIDA DE RELACIÓN: Se reconocerá la suma de $50.000.000 a favor del demandante por concepto de daño a la vida en relación. Al respecto debe tenerse en consideración los criterios jurisprudenciales fijados por la Corte Suprema de Justicia en Sentencia del 19/12/2018, MP: Margarita Cabello Blanco: 05736 31 89 001 2004 00042 01 en donde se estableció que se reconocerá a la víctima, una suma máxima de $50.000.000.
4. DEDUCIBLE: Se descontará el monto de $1.100.000, debido a que fue la suma que se pactó por concepto de deducible para el amparo de responsabilidad civil extracontractual conforme a la carátula de la póliza.</t>
  </si>
  <si>
    <t xml:space="preserve">CONCEPTO DE CONCILIACIÓN 330 </t>
  </si>
  <si>
    <t xml:space="preserve">SUMA SOLICITADA </t>
  </si>
  <si>
    <t>COMENTARIOS ABOGADO EXTERNO</t>
  </si>
  <si>
    <t>AUTORIZACIÓN COMPAÑÍA SUMA</t>
  </si>
  <si>
    <t xml:space="preserve">AUTORIZACIÓN COMPAÑÍA COMENTARIOS </t>
  </si>
  <si>
    <t>SINIESTRO 63035288 - APL 194080</t>
  </si>
  <si>
    <t>JUZGADO 047 CIVIL DEL CIRCUITO DE BOGOTÁ</t>
  </si>
  <si>
    <t xml:space="preserve">EVENTUAL </t>
  </si>
  <si>
    <t>AUTO FIJA FECHA AUDIENCIA ART 372 Y 373
Buen día, estimada Dra.
Comedidamente informamos que, mediante auto se fija el día  de agosto de , a las 9:30am, para llevar a cabo la audiencia contemplada en el art. 372 y 373 del CGP,- Se necesita representante legal; el Dr. Carlos Prieto tiene disponibilidad para atender la diligencia. - Se sugiere no conciliar, debido a la contingencia eventual del proceso. Por tanto, sugerimos esperar a que se surta la audiencia inicial, así como el debate probatorio para entonces, poder revisar nuevamente el riesgo de exposición de la compañía.</t>
  </si>
  <si>
    <t>O</t>
  </si>
  <si>
    <t xml:space="preserve">Buenos dias, de acuerdo con la asistencia del Dr. Carlos, nos vamos sin animo.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</si>
</sst>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8" borderId="1" xfId="0" applyFill="1" applyBorder="1" applyAlignment="1">
      <alignment horizontal="justify" vertical="top" wrapText="1"/>
    </xf>
    <xf numFmtId="0" fontId="2" fillId="8" borderId="1" xfId="0" applyFont="1" applyFill="1" applyBorder="1" applyAlignment="1">
      <alignment horizontal="justify" vertical="top" wrapText="1"/>
    </xf>
    <xf numFmtId="0" fontId="2" fillId="0" borderId="2" xfId="0" applyFont="1" applyBorder="1" applyAlignment="1">
      <alignment horizontal="justify" vertical="top"/>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44" fontId="0" fillId="5" borderId="1" xfId="5" applyFont="1" applyFill="1" applyBorder="1" applyAlignment="1">
      <alignment horizontal="center"/>
    </xf>
    <xf numFmtId="0" fontId="0" fillId="5" borderId="1" xfId="0" applyFill="1" applyBorder="1" applyAlignment="1">
      <alignment horizontal="justify" vertical="top"/>
    </xf>
    <xf numFmtId="0" fontId="9" fillId="2" borderId="4" xfId="0" applyFont="1" applyFill="1" applyBorder="1" applyAlignment="1">
      <alignment horizontal="center" vertical="top"/>
    </xf>
    <xf numFmtId="49" fontId="0" fillId="0" borderId="1" xfId="0" applyNumberFormat="1" applyBorder="1" applyAlignment="1">
      <alignment horizontal="justify" vertical="top"/>
    </xf>
  </cellXfs>
  <cellStyles count="6">
    <cellStyle name="Hipervínculo" xfId="4" builtinId="8"/>
    <cellStyle name="Hyperlink" xfId="3" xr:uid="{00000000-000B-0000-0000-000008000000}"/>
    <cellStyle name="Moneda" xfId="5"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ha2-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esusomarbar699@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57" zoomScaleNormal="130" workbookViewId="0">
      <selection activeCell="B6" sqref="B6:C6"/>
    </sheetView>
  </sheetViews>
  <sheetFormatPr baseColWidth="10" defaultColWidth="0" defaultRowHeight="14.5" x14ac:dyDescent="0.35"/>
  <cols>
    <col min="1" max="1" width="53.453125" style="8" customWidth="1"/>
    <col min="2" max="2" width="55.1796875" style="8" customWidth="1"/>
    <col min="3" max="3" width="19.1796875" style="8" customWidth="1"/>
    <col min="4" max="16384" width="11.453125" style="2" hidden="1"/>
  </cols>
  <sheetData>
    <row r="1" spans="1:3" ht="18.5" x14ac:dyDescent="0.35">
      <c r="A1" s="47" t="s">
        <v>0</v>
      </c>
      <c r="B1" s="47"/>
      <c r="C1" s="47"/>
    </row>
    <row r="2" spans="1:3" x14ac:dyDescent="0.35">
      <c r="A2" s="5" t="s">
        <v>1</v>
      </c>
      <c r="B2" s="54" t="s">
        <v>156</v>
      </c>
      <c r="C2" s="55"/>
    </row>
    <row r="3" spans="1:3" x14ac:dyDescent="0.35">
      <c r="A3" s="5" t="s">
        <v>2</v>
      </c>
      <c r="B3" s="56" t="s">
        <v>157</v>
      </c>
      <c r="C3" s="57"/>
    </row>
    <row r="4" spans="1:3" ht="50.15" customHeight="1" x14ac:dyDescent="0.35">
      <c r="A4" s="5" t="s">
        <v>3</v>
      </c>
      <c r="B4" s="58" t="s">
        <v>158</v>
      </c>
      <c r="C4" s="57"/>
    </row>
    <row r="5" spans="1:3" ht="19" customHeight="1" x14ac:dyDescent="0.35">
      <c r="A5" s="5" t="s">
        <v>4</v>
      </c>
      <c r="B5" s="56" t="s">
        <v>164</v>
      </c>
      <c r="C5" s="57"/>
    </row>
    <row r="6" spans="1:3" x14ac:dyDescent="0.35">
      <c r="A6" s="5" t="s">
        <v>5</v>
      </c>
      <c r="B6" s="48" t="s">
        <v>114</v>
      </c>
      <c r="C6" s="48"/>
    </row>
    <row r="7" spans="1:3" x14ac:dyDescent="0.35">
      <c r="A7" s="43" t="s">
        <v>6</v>
      </c>
      <c r="B7" s="50" t="s">
        <v>115</v>
      </c>
      <c r="C7" s="51"/>
    </row>
    <row r="8" spans="1:3" ht="23.15" customHeight="1" x14ac:dyDescent="0.35">
      <c r="A8" s="44" t="s">
        <v>7</v>
      </c>
      <c r="B8" s="60" t="s">
        <v>159</v>
      </c>
      <c r="C8" s="60"/>
    </row>
    <row r="9" spans="1:3" x14ac:dyDescent="0.35">
      <c r="A9" s="27" t="s">
        <v>8</v>
      </c>
      <c r="B9" s="48">
        <v>5534699</v>
      </c>
      <c r="C9" s="48"/>
    </row>
    <row r="10" spans="1:3" x14ac:dyDescent="0.35">
      <c r="A10" s="27" t="s">
        <v>9</v>
      </c>
      <c r="B10" s="49" t="s">
        <v>160</v>
      </c>
      <c r="C10" s="49"/>
    </row>
    <row r="11" spans="1:3" ht="30" customHeight="1" x14ac:dyDescent="0.35">
      <c r="A11" s="28" t="s">
        <v>10</v>
      </c>
      <c r="B11" s="49">
        <v>3134404955</v>
      </c>
      <c r="C11" s="49"/>
    </row>
    <row r="12" spans="1:3" ht="30" customHeight="1" x14ac:dyDescent="0.35">
      <c r="A12" s="5" t="s">
        <v>11</v>
      </c>
      <c r="B12" s="69" t="s">
        <v>161</v>
      </c>
      <c r="C12" s="70"/>
    </row>
    <row r="13" spans="1:3" x14ac:dyDescent="0.35">
      <c r="A13" s="5" t="s">
        <v>12</v>
      </c>
      <c r="B13" s="48" t="s">
        <v>162</v>
      </c>
      <c r="C13" s="48"/>
    </row>
    <row r="14" spans="1:3" x14ac:dyDescent="0.35">
      <c r="A14" s="5" t="s">
        <v>13</v>
      </c>
      <c r="B14" s="61">
        <v>25459</v>
      </c>
      <c r="C14" s="48"/>
    </row>
    <row r="15" spans="1:3" x14ac:dyDescent="0.35">
      <c r="A15" s="5" t="s">
        <v>14</v>
      </c>
      <c r="B15" s="48" t="s">
        <v>163</v>
      </c>
      <c r="C15" s="48"/>
    </row>
    <row r="16" spans="1:3" x14ac:dyDescent="0.35">
      <c r="A16" s="5" t="s">
        <v>15</v>
      </c>
      <c r="B16" s="48" t="s">
        <v>165</v>
      </c>
      <c r="C16" s="48"/>
    </row>
    <row r="17" spans="1:3" ht="15" customHeight="1" x14ac:dyDescent="0.35">
      <c r="A17" s="5" t="s">
        <v>16</v>
      </c>
      <c r="B17" s="49" t="s">
        <v>131</v>
      </c>
      <c r="C17" s="49"/>
    </row>
    <row r="18" spans="1:3" x14ac:dyDescent="0.35">
      <c r="A18" s="5" t="s">
        <v>17</v>
      </c>
      <c r="B18" s="49" t="s">
        <v>166</v>
      </c>
      <c r="C18" s="49"/>
    </row>
    <row r="19" spans="1:3" ht="18.75" customHeight="1" x14ac:dyDescent="0.35">
      <c r="A19" s="5" t="s">
        <v>18</v>
      </c>
      <c r="B19" s="52">
        <v>644350</v>
      </c>
      <c r="C19" s="53"/>
    </row>
    <row r="20" spans="1:3" x14ac:dyDescent="0.35">
      <c r="A20" s="5" t="s">
        <v>19</v>
      </c>
      <c r="B20" s="48" t="s">
        <v>167</v>
      </c>
      <c r="C20" s="48"/>
    </row>
    <row r="21" spans="1:3" ht="17.25" customHeight="1" x14ac:dyDescent="0.35">
      <c r="A21" s="5" t="s">
        <v>20</v>
      </c>
      <c r="B21" s="49" t="s">
        <v>113</v>
      </c>
      <c r="C21" s="49"/>
    </row>
    <row r="22" spans="1:3" x14ac:dyDescent="0.35">
      <c r="A22" s="44" t="s">
        <v>21</v>
      </c>
      <c r="B22" s="67">
        <v>42262</v>
      </c>
      <c r="C22" s="68"/>
    </row>
    <row r="23" spans="1:3" x14ac:dyDescent="0.35">
      <c r="A23" s="27" t="s">
        <v>22</v>
      </c>
      <c r="B23" s="66" t="s">
        <v>168</v>
      </c>
      <c r="C23" s="65"/>
    </row>
    <row r="24" spans="1:3" x14ac:dyDescent="0.35">
      <c r="A24" s="27" t="s">
        <v>23</v>
      </c>
      <c r="B24" s="66" t="s">
        <v>168</v>
      </c>
      <c r="C24" s="65"/>
    </row>
    <row r="25" spans="1:3" x14ac:dyDescent="0.35">
      <c r="A25" s="59" t="s">
        <v>24</v>
      </c>
      <c r="B25" s="65" t="s">
        <v>169</v>
      </c>
      <c r="C25" s="46"/>
    </row>
    <row r="26" spans="1:3" x14ac:dyDescent="0.35">
      <c r="A26" s="59"/>
      <c r="B26" s="46"/>
      <c r="C26" s="46"/>
    </row>
    <row r="27" spans="1:3" ht="126" customHeight="1" x14ac:dyDescent="0.35">
      <c r="A27" s="59"/>
      <c r="B27" s="46"/>
      <c r="C27" s="46"/>
    </row>
    <row r="28" spans="1:3" x14ac:dyDescent="0.35">
      <c r="A28" s="27" t="s">
        <v>25</v>
      </c>
      <c r="B28" s="46" t="s">
        <v>170</v>
      </c>
      <c r="C28" s="46"/>
    </row>
    <row r="29" spans="1:3" x14ac:dyDescent="0.35">
      <c r="A29" s="27" t="s">
        <v>26</v>
      </c>
      <c r="B29" s="62">
        <v>51942538</v>
      </c>
      <c r="C29" s="46"/>
    </row>
    <row r="30" spans="1:3" x14ac:dyDescent="0.35">
      <c r="A30" s="44" t="s">
        <v>27</v>
      </c>
      <c r="B30" s="60" t="s">
        <v>173</v>
      </c>
      <c r="C30" s="60"/>
    </row>
    <row r="31" spans="1:3" x14ac:dyDescent="0.35">
      <c r="A31" s="27" t="s">
        <v>28</v>
      </c>
      <c r="B31" s="46" t="s">
        <v>171</v>
      </c>
      <c r="C31" s="46"/>
    </row>
    <row r="32" spans="1:3" x14ac:dyDescent="0.35">
      <c r="A32" s="27" t="s">
        <v>29</v>
      </c>
      <c r="B32" s="63" t="s">
        <v>172</v>
      </c>
      <c r="C32" s="64"/>
    </row>
    <row r="33" spans="1:3" ht="29" x14ac:dyDescent="0.35">
      <c r="A33" s="5" t="s">
        <v>181</v>
      </c>
      <c r="B33" s="61" t="s">
        <v>179</v>
      </c>
      <c r="C33" s="61"/>
    </row>
    <row r="34" spans="1:3" ht="43.5" x14ac:dyDescent="0.35">
      <c r="A34" s="5" t="s">
        <v>30</v>
      </c>
      <c r="B34" s="61" t="s">
        <v>178</v>
      </c>
      <c r="C34" s="4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AD3B83FE-4C80-3F49-9D8E-3C3C70D13447}"/>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 zoomScale="85" zoomScaleNormal="85" workbookViewId="0">
      <selection activeCell="B6" sqref="B6:C6"/>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90" t="s">
        <v>31</v>
      </c>
      <c r="B1" s="90"/>
      <c r="C1" s="90"/>
    </row>
    <row r="2" spans="1:3" ht="15.75" customHeight="1" x14ac:dyDescent="0.35">
      <c r="A2" s="20" t="s">
        <v>32</v>
      </c>
      <c r="B2" s="80" t="s">
        <v>177</v>
      </c>
      <c r="C2" s="81"/>
    </row>
    <row r="3" spans="1:3" s="2" customFormat="1" x14ac:dyDescent="0.35">
      <c r="A3" s="5" t="s">
        <v>1</v>
      </c>
      <c r="B3" s="48" t="str">
        <f>'AUTOS  NOTA 322'!B2:C2</f>
        <v>11001310304720230052500</v>
      </c>
      <c r="C3" s="48"/>
    </row>
    <row r="4" spans="1:3" s="2" customFormat="1" x14ac:dyDescent="0.35">
      <c r="A4" s="5" t="s">
        <v>2</v>
      </c>
      <c r="B4" s="48" t="str">
        <f>'AUTOS  NOTA 322'!B3:C3</f>
        <v>JUZGADO CUARENTA Y SIETE CIVIL (47) DEL CIRCUITO DE BOGOTÁ</v>
      </c>
      <c r="C4" s="48"/>
    </row>
    <row r="5" spans="1:3" s="2" customFormat="1" x14ac:dyDescent="0.35">
      <c r="A5" s="5" t="s">
        <v>3</v>
      </c>
      <c r="B5" s="48" t="str">
        <f>'AUTOS  NOTA 322'!B4:C4</f>
        <v>HECTOR JOSÉ BECERRA QUIÑONES (Conductor vehículo asegurado)
ANGELA PATRICIA BECERRA QUIÑONES (Propietaria vehículo asegurado)
ALLIANZ SEGUROS SA</v>
      </c>
      <c r="C5" s="48"/>
    </row>
    <row r="6" spans="1:3" s="2" customFormat="1" x14ac:dyDescent="0.35">
      <c r="A6" s="5" t="s">
        <v>4</v>
      </c>
      <c r="B6" s="48" t="str">
        <f>'AUTOS  NOTA 322'!B5:C5</f>
        <v xml:space="preserve">JESÚS OMAR BARBOSA PARRA (13/09/1969) </v>
      </c>
      <c r="C6" s="48"/>
    </row>
    <row r="7" spans="1:3" s="2" customFormat="1" x14ac:dyDescent="0.35">
      <c r="A7" s="5" t="s">
        <v>5</v>
      </c>
      <c r="B7" s="48" t="str">
        <f>'AUTOS  NOTA 322'!B6:C6</f>
        <v>LLAMADA EN GARANTIA</v>
      </c>
      <c r="C7" s="48"/>
    </row>
    <row r="8" spans="1:3" s="2" customFormat="1" x14ac:dyDescent="0.35">
      <c r="A8" s="30" t="s">
        <v>33</v>
      </c>
      <c r="B8" s="48" t="str">
        <f>'AUTOS  NOTA 322'!B7:C8</f>
        <v xml:space="preserve">JESÚS OMAR BARBOSA PARRA </v>
      </c>
      <c r="C8" s="48"/>
    </row>
    <row r="9" spans="1:3" x14ac:dyDescent="0.35">
      <c r="A9" s="20" t="s">
        <v>34</v>
      </c>
      <c r="B9" s="48" t="s">
        <v>174</v>
      </c>
      <c r="C9" s="48"/>
    </row>
    <row r="10" spans="1:3" x14ac:dyDescent="0.35">
      <c r="A10" s="20" t="s">
        <v>35</v>
      </c>
      <c r="B10" s="48" t="s">
        <v>115</v>
      </c>
      <c r="C10" s="48"/>
    </row>
    <row r="11" spans="1:3" x14ac:dyDescent="0.35">
      <c r="A11" s="20" t="s">
        <v>37</v>
      </c>
      <c r="B11" s="73">
        <v>4000000000</v>
      </c>
      <c r="C11" s="74"/>
    </row>
    <row r="12" spans="1:3" x14ac:dyDescent="0.35">
      <c r="A12" s="20" t="s">
        <v>38</v>
      </c>
      <c r="B12" s="73">
        <v>1100000</v>
      </c>
      <c r="C12" s="74"/>
    </row>
    <row r="13" spans="1:3" x14ac:dyDescent="0.35">
      <c r="A13" s="20" t="s">
        <v>39</v>
      </c>
      <c r="B13" s="56" t="s">
        <v>116</v>
      </c>
      <c r="C13" s="57"/>
    </row>
    <row r="14" spans="1:3" x14ac:dyDescent="0.35">
      <c r="A14" s="20" t="s">
        <v>40</v>
      </c>
      <c r="B14" s="49" t="s">
        <v>175</v>
      </c>
      <c r="C14" s="48"/>
    </row>
    <row r="15" spans="1:3" x14ac:dyDescent="0.35">
      <c r="A15" s="20" t="s">
        <v>41</v>
      </c>
      <c r="B15" s="48" t="s">
        <v>111</v>
      </c>
      <c r="C15" s="48"/>
    </row>
    <row r="16" spans="1:3" x14ac:dyDescent="0.35">
      <c r="A16" s="20" t="s">
        <v>42</v>
      </c>
      <c r="B16" s="48" t="s">
        <v>111</v>
      </c>
      <c r="C16" s="48"/>
    </row>
    <row r="17" spans="1:3" x14ac:dyDescent="0.35">
      <c r="A17" s="77" t="s">
        <v>43</v>
      </c>
      <c r="B17" s="48" t="s">
        <v>134</v>
      </c>
      <c r="C17" s="48"/>
    </row>
    <row r="18" spans="1:3" x14ac:dyDescent="0.35">
      <c r="A18" s="78"/>
      <c r="B18" s="10" t="s">
        <v>44</v>
      </c>
      <c r="C18" s="10" t="s">
        <v>45</v>
      </c>
    </row>
    <row r="19" spans="1:3" x14ac:dyDescent="0.35">
      <c r="A19" s="78"/>
      <c r="B19" s="6" t="s">
        <v>46</v>
      </c>
      <c r="C19" s="6"/>
    </row>
    <row r="20" spans="1:3" x14ac:dyDescent="0.35">
      <c r="A20" s="78"/>
      <c r="B20" s="6"/>
      <c r="C20" s="6"/>
    </row>
    <row r="21" spans="1:3" x14ac:dyDescent="0.35">
      <c r="A21" s="79"/>
      <c r="B21" s="6"/>
      <c r="C21" s="6"/>
    </row>
    <row r="22" spans="1:3" x14ac:dyDescent="0.35">
      <c r="A22" s="20" t="s">
        <v>47</v>
      </c>
      <c r="B22" s="48"/>
      <c r="C22" s="48"/>
    </row>
    <row r="23" spans="1:3" x14ac:dyDescent="0.35">
      <c r="A23" s="20" t="s">
        <v>48</v>
      </c>
      <c r="B23" s="80"/>
      <c r="C23" s="81"/>
    </row>
    <row r="24" spans="1:3" x14ac:dyDescent="0.35">
      <c r="A24" s="20" t="s">
        <v>49</v>
      </c>
      <c r="B24" s="48" t="s">
        <v>121</v>
      </c>
      <c r="C24" s="48"/>
    </row>
    <row r="25" spans="1:3" x14ac:dyDescent="0.35">
      <c r="A25" s="20" t="s">
        <v>50</v>
      </c>
      <c r="B25" s="48"/>
      <c r="C25" s="48"/>
    </row>
    <row r="26" spans="1:3" x14ac:dyDescent="0.35">
      <c r="A26" s="20" t="s">
        <v>51</v>
      </c>
      <c r="B26" s="48"/>
      <c r="C26" s="48"/>
    </row>
    <row r="27" spans="1:3" x14ac:dyDescent="0.35">
      <c r="A27" s="19" t="s">
        <v>52</v>
      </c>
      <c r="B27" s="48"/>
      <c r="C27" s="48"/>
    </row>
    <row r="28" spans="1:3" x14ac:dyDescent="0.35">
      <c r="A28" s="82" t="s">
        <v>53</v>
      </c>
      <c r="B28" s="82"/>
      <c r="C28" s="82"/>
    </row>
    <row r="29" spans="1:3" x14ac:dyDescent="0.35">
      <c r="A29" s="75" t="s">
        <v>54</v>
      </c>
      <c r="B29" s="76"/>
      <c r="C29" s="11"/>
    </row>
    <row r="30" spans="1:3" x14ac:dyDescent="0.35">
      <c r="A30" s="75" t="s">
        <v>55</v>
      </c>
      <c r="B30" s="76"/>
      <c r="C30" s="11"/>
    </row>
    <row r="31" spans="1:3" x14ac:dyDescent="0.35">
      <c r="A31" s="75" t="s">
        <v>56</v>
      </c>
      <c r="B31" s="76"/>
      <c r="C31" s="12"/>
    </row>
    <row r="32" spans="1:3" x14ac:dyDescent="0.35">
      <c r="A32" s="75" t="s">
        <v>57</v>
      </c>
      <c r="B32" s="76"/>
      <c r="C32" s="11" t="s">
        <v>176</v>
      </c>
    </row>
    <row r="33" spans="1:3" x14ac:dyDescent="0.35">
      <c r="A33" s="75" t="s">
        <v>58</v>
      </c>
      <c r="B33" s="76"/>
      <c r="C33" s="11"/>
    </row>
    <row r="34" spans="1:3" x14ac:dyDescent="0.35">
      <c r="A34" s="75" t="s">
        <v>59</v>
      </c>
      <c r="B34" s="76"/>
      <c r="C34" s="13"/>
    </row>
    <row r="35" spans="1:3" x14ac:dyDescent="0.35">
      <c r="A35" s="71" t="s">
        <v>60</v>
      </c>
      <c r="B35" s="72"/>
      <c r="C35" s="14"/>
    </row>
    <row r="36" spans="1:3" x14ac:dyDescent="0.35">
      <c r="A36" s="71" t="s">
        <v>61</v>
      </c>
      <c r="B36" s="72"/>
      <c r="C36" s="15"/>
    </row>
    <row r="37" spans="1:3" x14ac:dyDescent="0.35">
      <c r="A37" s="83" t="s">
        <v>62</v>
      </c>
      <c r="B37" s="84"/>
      <c r="C37" s="15"/>
    </row>
    <row r="38" spans="1:3" x14ac:dyDescent="0.35">
      <c r="A38" s="85"/>
      <c r="B38" s="86"/>
      <c r="C38" s="15"/>
    </row>
    <row r="39" spans="1:3" x14ac:dyDescent="0.35">
      <c r="A39" s="87"/>
      <c r="B39" s="88"/>
      <c r="C39" s="15"/>
    </row>
    <row r="40" spans="1:3" x14ac:dyDescent="0.35">
      <c r="A40" s="89" t="s">
        <v>63</v>
      </c>
      <c r="B40" s="89"/>
      <c r="C40" s="89"/>
    </row>
    <row r="41" spans="1:3" x14ac:dyDescent="0.35">
      <c r="A41" s="17" t="s">
        <v>64</v>
      </c>
      <c r="B41" s="18"/>
      <c r="C41" s="15"/>
    </row>
    <row r="42" spans="1:3" x14ac:dyDescent="0.35">
      <c r="A42" s="71" t="s">
        <v>65</v>
      </c>
      <c r="B42" s="72"/>
      <c r="C42" s="15"/>
    </row>
    <row r="43" spans="1:3" x14ac:dyDescent="0.35">
      <c r="A43" s="71" t="s">
        <v>66</v>
      </c>
      <c r="B43" s="72"/>
      <c r="C43" s="15"/>
    </row>
    <row r="44" spans="1:3" x14ac:dyDescent="0.35">
      <c r="A44" s="17" t="s">
        <v>67</v>
      </c>
      <c r="B44" s="18"/>
      <c r="C44" s="15"/>
    </row>
    <row r="45" spans="1:3" x14ac:dyDescent="0.35">
      <c r="A45" s="17" t="s">
        <v>68</v>
      </c>
      <c r="B45" s="18"/>
      <c r="C45" s="15"/>
    </row>
    <row r="46" spans="1:3" x14ac:dyDescent="0.35">
      <c r="A46" s="71" t="s">
        <v>69</v>
      </c>
      <c r="B46" s="72"/>
      <c r="C46" s="15"/>
    </row>
    <row r="47" spans="1:3" x14ac:dyDescent="0.35">
      <c r="A47" s="17" t="s">
        <v>70</v>
      </c>
      <c r="B47" s="16"/>
      <c r="C47" s="15"/>
    </row>
    <row r="48" spans="1:3" x14ac:dyDescent="0.35">
      <c r="A48" s="71" t="s">
        <v>71</v>
      </c>
      <c r="B48" s="72"/>
      <c r="C48" s="15" t="s">
        <v>176</v>
      </c>
    </row>
    <row r="49" spans="1:3" x14ac:dyDescent="0.35">
      <c r="A49" s="71" t="s">
        <v>72</v>
      </c>
      <c r="B49" s="72"/>
      <c r="C49" s="15"/>
    </row>
    <row r="50" spans="1:3" x14ac:dyDescent="0.35">
      <c r="A50" s="71" t="s">
        <v>62</v>
      </c>
      <c r="B50" s="7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8" zoomScale="115" zoomScaleNormal="115" workbookViewId="0">
      <selection activeCell="B9" sqref="B9:C9"/>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90" t="s">
        <v>73</v>
      </c>
      <c r="B1" s="90"/>
      <c r="C1" s="90"/>
    </row>
    <row r="2" spans="1:9" ht="15" customHeight="1" x14ac:dyDescent="0.35">
      <c r="A2" s="34" t="s">
        <v>32</v>
      </c>
      <c r="B2" s="94" t="str">
        <f>'AUTOS NOTA 321'!B2:C2</f>
        <v>SINIESTRO  63035288  LEGIS APJ32376</v>
      </c>
      <c r="C2" s="95"/>
    </row>
    <row r="3" spans="1:9" x14ac:dyDescent="0.35">
      <c r="A3" s="35" t="s">
        <v>1</v>
      </c>
      <c r="B3" s="109" t="str">
        <f>'AUTOS  NOTA 322'!B2:C2</f>
        <v>11001310304720230052500</v>
      </c>
      <c r="C3" s="109"/>
    </row>
    <row r="4" spans="1:9" x14ac:dyDescent="0.35">
      <c r="A4" s="35" t="s">
        <v>2</v>
      </c>
      <c r="B4" s="109" t="str">
        <f>'AUTOS  NOTA 322'!B3:C3</f>
        <v>JUZGADO CUARENTA Y SIETE CIVIL (47) DEL CIRCUITO DE BOGOTÁ</v>
      </c>
      <c r="C4" s="109"/>
    </row>
    <row r="5" spans="1:9" x14ac:dyDescent="0.35">
      <c r="A5" s="35" t="s">
        <v>3</v>
      </c>
      <c r="B5" s="109" t="str">
        <f>'AUTOS  NOTA 322'!B4:C4</f>
        <v>HECTOR JOSÉ BECERRA QUIÑONES (Conductor vehículo asegurado)
ANGELA PATRICIA BECERRA QUIÑONES (Propietaria vehículo asegurado)
ALLIANZ SEGUROS SA</v>
      </c>
      <c r="C5" s="109"/>
    </row>
    <row r="6" spans="1:9" ht="15" customHeight="1" x14ac:dyDescent="0.35">
      <c r="A6" s="35" t="s">
        <v>4</v>
      </c>
      <c r="B6" s="109" t="str">
        <f>'AUTOS  NOTA 322'!B5:C5</f>
        <v xml:space="preserve">JESÚS OMAR BARBOSA PARRA (13/09/1969) </v>
      </c>
      <c r="C6" s="109"/>
    </row>
    <row r="7" spans="1:9" x14ac:dyDescent="0.35">
      <c r="A7" s="35" t="s">
        <v>5</v>
      </c>
      <c r="B7" s="109" t="str">
        <f>'AUTOS  NOTA 322'!B6:C6</f>
        <v>LLAMADA EN GARANTIA</v>
      </c>
      <c r="C7" s="109"/>
    </row>
    <row r="8" spans="1:9" x14ac:dyDescent="0.35">
      <c r="A8" s="37" t="s">
        <v>33</v>
      </c>
      <c r="B8" s="109" t="str">
        <f>'AUTOS  NOTA 322'!B7:C8</f>
        <v xml:space="preserve">JESÚS OMAR BARBOSA PARRA </v>
      </c>
      <c r="C8" s="109"/>
    </row>
    <row r="9" spans="1:9" ht="29" x14ac:dyDescent="0.35">
      <c r="A9" s="35" t="s">
        <v>74</v>
      </c>
      <c r="B9" s="107">
        <f>SUM(C11,C12,C14,C15,C17)</f>
        <v>454183060</v>
      </c>
      <c r="C9" s="108"/>
    </row>
    <row r="10" spans="1:9" x14ac:dyDescent="0.35">
      <c r="A10" s="110" t="s">
        <v>75</v>
      </c>
      <c r="B10" s="99" t="s">
        <v>76</v>
      </c>
      <c r="C10" s="100"/>
    </row>
    <row r="11" spans="1:9" x14ac:dyDescent="0.35">
      <c r="A11" s="110"/>
      <c r="B11" s="36" t="s">
        <v>77</v>
      </c>
      <c r="C11" s="31">
        <v>324183060</v>
      </c>
    </row>
    <row r="12" spans="1:9" x14ac:dyDescent="0.35">
      <c r="A12" s="110"/>
      <c r="B12" s="36" t="s">
        <v>78</v>
      </c>
      <c r="C12" s="31"/>
    </row>
    <row r="13" spans="1:9" x14ac:dyDescent="0.35">
      <c r="A13" s="110"/>
      <c r="B13" s="99"/>
      <c r="C13" s="100"/>
    </row>
    <row r="14" spans="1:9" x14ac:dyDescent="0.35">
      <c r="A14" s="110"/>
      <c r="B14" s="36" t="s">
        <v>79</v>
      </c>
      <c r="C14" s="39">
        <v>65000000</v>
      </c>
    </row>
    <row r="15" spans="1:9" x14ac:dyDescent="0.35">
      <c r="A15" s="110"/>
      <c r="B15" s="36" t="s">
        <v>80</v>
      </c>
      <c r="C15" s="39">
        <v>65000000</v>
      </c>
      <c r="E15" t="s">
        <v>81</v>
      </c>
      <c r="F15" s="22">
        <v>0.7</v>
      </c>
    </row>
    <row r="16" spans="1:9" x14ac:dyDescent="0.35">
      <c r="A16" s="110"/>
      <c r="B16" s="99" t="s">
        <v>82</v>
      </c>
      <c r="C16" s="100"/>
      <c r="E16" t="s">
        <v>83</v>
      </c>
      <c r="F16" s="23">
        <v>0.3</v>
      </c>
      <c r="I16" s="25"/>
    </row>
    <row r="17" spans="1:9" x14ac:dyDescent="0.35">
      <c r="A17" s="110"/>
      <c r="B17" s="36"/>
      <c r="C17" s="40"/>
      <c r="F17" s="26"/>
      <c r="I17" s="25"/>
    </row>
    <row r="18" spans="1:9" ht="23.25" customHeight="1" x14ac:dyDescent="0.35">
      <c r="A18" s="38" t="s">
        <v>84</v>
      </c>
      <c r="B18" s="94" t="s">
        <v>83</v>
      </c>
      <c r="C18" s="95"/>
    </row>
    <row r="19" spans="1:9" ht="58" x14ac:dyDescent="0.35">
      <c r="A19" s="35" t="s">
        <v>85</v>
      </c>
      <c r="B19" s="101" t="s">
        <v>182</v>
      </c>
      <c r="C19" s="102"/>
    </row>
    <row r="20" spans="1:9" ht="15" customHeight="1" x14ac:dyDescent="0.35">
      <c r="A20" s="21" t="s">
        <v>86</v>
      </c>
      <c r="B20" s="96">
        <f>((C22+C23+C25+C26+C30+C28+C32+C34+C29+C33)-C37)*C36*C38</f>
        <v>433083060</v>
      </c>
      <c r="C20" s="96"/>
    </row>
    <row r="21" spans="1:9" x14ac:dyDescent="0.35">
      <c r="A21" s="7" t="s">
        <v>87</v>
      </c>
      <c r="B21" s="103" t="s">
        <v>76</v>
      </c>
      <c r="C21" s="104"/>
    </row>
    <row r="22" spans="1:9" x14ac:dyDescent="0.35">
      <c r="A22" s="105"/>
      <c r="B22" s="36" t="s">
        <v>77</v>
      </c>
      <c r="C22" s="31">
        <f>137999565+186183495</f>
        <v>324183060</v>
      </c>
    </row>
    <row r="23" spans="1:9" x14ac:dyDescent="0.35">
      <c r="A23" s="106"/>
      <c r="B23" s="36" t="s">
        <v>78</v>
      </c>
      <c r="C23" s="31">
        <v>0</v>
      </c>
    </row>
    <row r="24" spans="1:9" x14ac:dyDescent="0.35">
      <c r="A24" s="106"/>
      <c r="B24" s="99" t="s">
        <v>88</v>
      </c>
      <c r="C24" s="100"/>
    </row>
    <row r="25" spans="1:9" x14ac:dyDescent="0.35">
      <c r="A25" s="106"/>
      <c r="B25" s="36" t="s">
        <v>79</v>
      </c>
      <c r="C25" s="31">
        <v>60000000</v>
      </c>
    </row>
    <row r="26" spans="1:9" ht="29.15" customHeight="1" x14ac:dyDescent="0.35">
      <c r="A26" s="106"/>
      <c r="B26" s="36" t="s">
        <v>89</v>
      </c>
      <c r="C26" s="31">
        <v>50000000</v>
      </c>
    </row>
    <row r="27" spans="1:9" x14ac:dyDescent="0.35">
      <c r="A27" s="106"/>
      <c r="B27" s="99" t="s">
        <v>90</v>
      </c>
      <c r="C27" s="100"/>
    </row>
    <row r="28" spans="1:9" x14ac:dyDescent="0.35">
      <c r="A28" s="106"/>
      <c r="B28" s="36" t="s">
        <v>91</v>
      </c>
      <c r="C28" s="31">
        <v>0</v>
      </c>
    </row>
    <row r="29" spans="1:9" x14ac:dyDescent="0.35">
      <c r="A29" s="106"/>
      <c r="B29" s="36" t="s">
        <v>77</v>
      </c>
      <c r="C29" s="31">
        <v>0</v>
      </c>
    </row>
    <row r="30" spans="1:9" x14ac:dyDescent="0.35">
      <c r="A30" s="106"/>
      <c r="B30" s="36" t="s">
        <v>78</v>
      </c>
      <c r="C30" s="31">
        <v>0</v>
      </c>
    </row>
    <row r="31" spans="1:9" x14ac:dyDescent="0.35">
      <c r="A31" s="106"/>
      <c r="B31" s="99" t="s">
        <v>92</v>
      </c>
      <c r="C31" s="100"/>
    </row>
    <row r="32" spans="1:9" x14ac:dyDescent="0.35">
      <c r="A32" s="106"/>
      <c r="B32" s="36"/>
      <c r="C32" s="31"/>
    </row>
    <row r="33" spans="1:3" x14ac:dyDescent="0.35">
      <c r="A33" s="106"/>
      <c r="B33" s="36" t="s">
        <v>77</v>
      </c>
      <c r="C33" s="31">
        <v>0</v>
      </c>
    </row>
    <row r="34" spans="1:3" x14ac:dyDescent="0.35">
      <c r="A34" s="106"/>
      <c r="B34" s="36" t="s">
        <v>78</v>
      </c>
      <c r="C34" s="31">
        <v>0</v>
      </c>
    </row>
    <row r="35" spans="1:3" x14ac:dyDescent="0.35">
      <c r="A35" s="106"/>
      <c r="B35" s="99" t="s">
        <v>93</v>
      </c>
      <c r="C35" s="100"/>
    </row>
    <row r="36" spans="1:3" x14ac:dyDescent="0.35">
      <c r="A36" s="106"/>
      <c r="B36" s="36" t="s">
        <v>94</v>
      </c>
      <c r="C36" s="32">
        <v>1</v>
      </c>
    </row>
    <row r="37" spans="1:3" x14ac:dyDescent="0.35">
      <c r="A37" s="106"/>
      <c r="B37" s="36" t="s">
        <v>38</v>
      </c>
      <c r="C37" s="33">
        <v>1100000</v>
      </c>
    </row>
    <row r="38" spans="1:3" x14ac:dyDescent="0.35">
      <c r="A38" s="106"/>
      <c r="B38" s="36" t="s">
        <v>95</v>
      </c>
      <c r="C38" s="32">
        <v>1</v>
      </c>
    </row>
    <row r="39" spans="1:3" x14ac:dyDescent="0.35">
      <c r="A39" s="24" t="s">
        <v>96</v>
      </c>
      <c r="B39" s="96">
        <f>IFERROR(B20*(VLOOKUP(B18,E15:F17,2,0)),16666)</f>
        <v>129924918</v>
      </c>
      <c r="C39" s="96"/>
    </row>
    <row r="40" spans="1:3" ht="93" customHeight="1" x14ac:dyDescent="0.35">
      <c r="A40" s="35" t="s">
        <v>97</v>
      </c>
      <c r="B40" s="97" t="s">
        <v>183</v>
      </c>
      <c r="C40" s="98"/>
    </row>
    <row r="41" spans="1:3" ht="211.5" customHeight="1" x14ac:dyDescent="0.35">
      <c r="A41" s="35" t="s">
        <v>98</v>
      </c>
      <c r="B41" s="92" t="s">
        <v>180</v>
      </c>
      <c r="C41" s="93"/>
    </row>
    <row r="42" spans="1:3" ht="26.15" customHeight="1" x14ac:dyDescent="0.35">
      <c r="A42" s="42" t="s">
        <v>99</v>
      </c>
      <c r="B42" s="42"/>
      <c r="C42" s="42"/>
    </row>
    <row r="43" spans="1:3" x14ac:dyDescent="0.35">
      <c r="A43" s="41" t="s">
        <v>100</v>
      </c>
      <c r="B43" s="91"/>
      <c r="C43" s="91"/>
    </row>
    <row r="44" spans="1:3" ht="41.15" customHeight="1" x14ac:dyDescent="0.35">
      <c r="A44" s="41" t="s">
        <v>101</v>
      </c>
      <c r="B44" s="91"/>
      <c r="C44" s="91"/>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zoomScale="120" zoomScaleNormal="120" workbookViewId="0">
      <selection activeCell="C19" sqref="C1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90" t="s">
        <v>102</v>
      </c>
      <c r="B1" s="90"/>
      <c r="C1" s="90"/>
    </row>
    <row r="2" spans="1:3" x14ac:dyDescent="0.35">
      <c r="A2" s="20" t="s">
        <v>32</v>
      </c>
      <c r="B2" s="80" t="str">
        <f>'AUTOS NOTA 324'!B2:C2</f>
        <v>SINIESTRO  63035288  LEGIS APJ32376</v>
      </c>
      <c r="C2" s="81"/>
    </row>
    <row r="3" spans="1:3" x14ac:dyDescent="0.35">
      <c r="A3" s="5" t="s">
        <v>1</v>
      </c>
      <c r="B3" s="48" t="str">
        <f>'AUTOS  NOTA 322'!B2:C2</f>
        <v>11001310304720230052500</v>
      </c>
      <c r="C3" s="48"/>
    </row>
    <row r="4" spans="1:3" x14ac:dyDescent="0.35">
      <c r="A4" s="5" t="s">
        <v>2</v>
      </c>
      <c r="B4" s="48" t="str">
        <f>'AUTOS  NOTA 322'!B3:C3</f>
        <v>JUZGADO CUARENTA Y SIETE CIVIL (47) DEL CIRCUITO DE BOGOTÁ</v>
      </c>
      <c r="C4" s="48"/>
    </row>
    <row r="5" spans="1:3" x14ac:dyDescent="0.35">
      <c r="A5" s="5" t="s">
        <v>3</v>
      </c>
      <c r="B5" s="48" t="str">
        <f>'AUTOS  NOTA 322'!B4:C4</f>
        <v>HECTOR JOSÉ BECERRA QUIÑONES (Conductor vehículo asegurado)
ANGELA PATRICIA BECERRA QUIÑONES (Propietaria vehículo asegurado)
ALLIANZ SEGUROS SA</v>
      </c>
      <c r="C5" s="48"/>
    </row>
    <row r="6" spans="1:3" ht="15" customHeight="1" x14ac:dyDescent="0.35">
      <c r="A6" s="5" t="s">
        <v>4</v>
      </c>
      <c r="B6" s="48" t="str">
        <f>'AUTOS  NOTA 322'!B5:C5</f>
        <v xml:space="preserve">JESÚS OMAR BARBOSA PARRA (13/09/1969) </v>
      </c>
      <c r="C6" s="48"/>
    </row>
    <row r="7" spans="1:3" ht="15" customHeight="1" x14ac:dyDescent="0.35">
      <c r="A7" s="5" t="s">
        <v>5</v>
      </c>
      <c r="B7" s="48" t="str">
        <f>'AUTOS  NOTA 322'!B6:C6</f>
        <v>LLAMADA EN GARANTIA</v>
      </c>
      <c r="C7" s="48"/>
    </row>
    <row r="8" spans="1:3" ht="15" customHeight="1" x14ac:dyDescent="0.35">
      <c r="A8" s="30" t="s">
        <v>33</v>
      </c>
      <c r="B8" s="48" t="str">
        <f>'AUTOS  NOTA 322'!B7:C8</f>
        <v xml:space="preserve">JESÚS OMAR BARBOSA PARRA </v>
      </c>
      <c r="C8" s="48"/>
    </row>
    <row r="9" spans="1:3" ht="19" customHeight="1" x14ac:dyDescent="0.35">
      <c r="A9" s="5" t="s">
        <v>103</v>
      </c>
      <c r="B9" s="48"/>
      <c r="C9" s="48"/>
    </row>
    <row r="10" spans="1:3" x14ac:dyDescent="0.35">
      <c r="A10" s="7" t="s">
        <v>87</v>
      </c>
      <c r="B10" s="113">
        <f>'AUTOS NOTA 324'!B20:C20</f>
        <v>433083060</v>
      </c>
      <c r="C10" s="113"/>
    </row>
    <row r="11" spans="1:3" x14ac:dyDescent="0.35">
      <c r="A11" s="7" t="s">
        <v>104</v>
      </c>
      <c r="B11" s="114">
        <f>'AUTOS NOTA 324'!B39:C39</f>
        <v>129924918</v>
      </c>
      <c r="C11" s="48"/>
    </row>
    <row r="12" spans="1:3" ht="29" x14ac:dyDescent="0.35">
      <c r="A12" s="7" t="s">
        <v>105</v>
      </c>
      <c r="B12" s="111"/>
      <c r="C12" s="112"/>
    </row>
    <row r="13" spans="1:3" ht="43.5" x14ac:dyDescent="0.35">
      <c r="A13" s="5" t="s">
        <v>106</v>
      </c>
      <c r="B13" s="48"/>
      <c r="C13" s="48"/>
    </row>
    <row r="14" spans="1:3" ht="43.5" x14ac:dyDescent="0.35">
      <c r="A14" s="5" t="s">
        <v>107</v>
      </c>
      <c r="B14" s="48"/>
      <c r="C14" s="48"/>
    </row>
    <row r="15" spans="1:3" x14ac:dyDescent="0.35">
      <c r="A15" s="5" t="s">
        <v>108</v>
      </c>
      <c r="B15" s="6"/>
      <c r="C15" s="6"/>
    </row>
    <row r="16" spans="1:3" x14ac:dyDescent="0.35">
      <c r="A16" s="7" t="s">
        <v>109</v>
      </c>
      <c r="B16" s="48"/>
      <c r="C16" s="48"/>
    </row>
    <row r="17" spans="1:3" x14ac:dyDescent="0.35">
      <c r="A17" s="6" t="s">
        <v>110</v>
      </c>
      <c r="B17" s="112"/>
      <c r="C17" s="11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0BC05-7F67-4DDF-A13A-C3DF0D6AFC2E}">
  <dimension ref="A1:C13"/>
  <sheetViews>
    <sheetView tabSelected="1" zoomScale="60" zoomScaleNormal="60" workbookViewId="0">
      <selection activeCell="B10" sqref="B10:C10"/>
    </sheetView>
  </sheetViews>
  <sheetFormatPr baseColWidth="10" defaultRowHeight="14.5" x14ac:dyDescent="0.35"/>
  <cols>
    <col min="1" max="1" width="57.54296875" customWidth="1"/>
    <col min="3" max="3" width="159.1796875" customWidth="1"/>
  </cols>
  <sheetData>
    <row r="1" spans="1:3" ht="26" x14ac:dyDescent="0.35">
      <c r="A1" s="117" t="s">
        <v>184</v>
      </c>
      <c r="B1" s="117"/>
      <c r="C1" s="117"/>
    </row>
    <row r="2" spans="1:3" ht="30" customHeight="1" x14ac:dyDescent="0.35">
      <c r="A2" s="45" t="s">
        <v>32</v>
      </c>
      <c r="B2" s="80" t="s">
        <v>189</v>
      </c>
      <c r="C2" s="81"/>
    </row>
    <row r="3" spans="1:3" ht="30" customHeight="1" x14ac:dyDescent="0.35">
      <c r="A3" s="5" t="s">
        <v>1</v>
      </c>
      <c r="B3" s="118" t="s">
        <v>156</v>
      </c>
      <c r="C3" s="118"/>
    </row>
    <row r="4" spans="1:3" ht="30" customHeight="1" x14ac:dyDescent="0.35">
      <c r="A4" s="5" t="s">
        <v>2</v>
      </c>
      <c r="B4" s="48" t="s">
        <v>190</v>
      </c>
      <c r="C4" s="48"/>
    </row>
    <row r="5" spans="1:3" ht="62.25" customHeight="1" x14ac:dyDescent="0.35">
      <c r="A5" s="5" t="s">
        <v>3</v>
      </c>
      <c r="B5" s="49" t="s">
        <v>158</v>
      </c>
      <c r="C5" s="48"/>
    </row>
    <row r="6" spans="1:3" ht="30" customHeight="1" x14ac:dyDescent="0.35">
      <c r="A6" s="5" t="s">
        <v>4</v>
      </c>
      <c r="B6" s="48" t="s">
        <v>164</v>
      </c>
      <c r="C6" s="48"/>
    </row>
    <row r="7" spans="1:3" ht="30" customHeight="1" x14ac:dyDescent="0.35">
      <c r="A7" s="5" t="s">
        <v>5</v>
      </c>
      <c r="B7" s="48" t="s">
        <v>114</v>
      </c>
      <c r="C7" s="48"/>
    </row>
    <row r="8" spans="1:3" ht="30" customHeight="1" x14ac:dyDescent="0.35">
      <c r="A8" s="5" t="s">
        <v>103</v>
      </c>
      <c r="B8" s="48" t="s">
        <v>191</v>
      </c>
      <c r="C8" s="48"/>
    </row>
    <row r="9" spans="1:3" ht="30" customHeight="1" x14ac:dyDescent="0.35">
      <c r="A9" s="7" t="s">
        <v>87</v>
      </c>
      <c r="B9" s="113">
        <v>433083060</v>
      </c>
      <c r="C9" s="113"/>
    </row>
    <row r="10" spans="1:3" ht="30" customHeight="1" x14ac:dyDescent="0.35">
      <c r="A10" s="5" t="s">
        <v>185</v>
      </c>
      <c r="B10" s="115">
        <v>0</v>
      </c>
      <c r="C10" s="115"/>
    </row>
    <row r="11" spans="1:3" ht="99.5" customHeight="1" x14ac:dyDescent="0.35">
      <c r="A11" s="5" t="s">
        <v>186</v>
      </c>
      <c r="B11" s="49" t="s">
        <v>192</v>
      </c>
      <c r="C11" s="48"/>
    </row>
    <row r="12" spans="1:3" ht="30" customHeight="1" x14ac:dyDescent="0.35">
      <c r="A12" s="5" t="s">
        <v>187</v>
      </c>
      <c r="B12" s="116" t="s">
        <v>193</v>
      </c>
      <c r="C12" s="116"/>
    </row>
    <row r="13" spans="1:3" ht="30" customHeight="1" x14ac:dyDescent="0.35">
      <c r="A13" s="5" t="s">
        <v>188</v>
      </c>
      <c r="B13" s="48" t="s">
        <v>194</v>
      </c>
      <c r="C13" s="48"/>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39</v>
      </c>
      <c r="B1" t="s">
        <v>111</v>
      </c>
      <c r="C1" s="9" t="s">
        <v>43</v>
      </c>
      <c r="D1" s="9" t="s">
        <v>112</v>
      </c>
      <c r="E1" s="3" t="s">
        <v>49</v>
      </c>
      <c r="F1" s="2" t="s">
        <v>81</v>
      </c>
      <c r="G1" s="4">
        <v>0</v>
      </c>
      <c r="H1" t="s">
        <v>16</v>
      </c>
      <c r="I1" t="s">
        <v>113</v>
      </c>
      <c r="K1" t="s">
        <v>114</v>
      </c>
      <c r="L1" s="29" t="s">
        <v>115</v>
      </c>
      <c r="M1" t="s">
        <v>116</v>
      </c>
      <c r="N1" t="s">
        <v>81</v>
      </c>
      <c r="O1" t="s">
        <v>117</v>
      </c>
    </row>
    <row r="2" spans="1:15" x14ac:dyDescent="0.35">
      <c r="A2" t="s">
        <v>116</v>
      </c>
      <c r="B2" t="s">
        <v>118</v>
      </c>
      <c r="C2" t="s">
        <v>119</v>
      </c>
      <c r="D2" s="2" t="s">
        <v>120</v>
      </c>
      <c r="E2" s="1" t="s">
        <v>121</v>
      </c>
      <c r="F2" s="2" t="s">
        <v>122</v>
      </c>
      <c r="G2" s="4">
        <v>0.7</v>
      </c>
      <c r="H2" t="s">
        <v>123</v>
      </c>
      <c r="I2" t="s">
        <v>124</v>
      </c>
      <c r="K2" t="s">
        <v>125</v>
      </c>
      <c r="L2" s="29" t="s">
        <v>126</v>
      </c>
      <c r="M2" t="s">
        <v>127</v>
      </c>
      <c r="N2" t="s">
        <v>83</v>
      </c>
      <c r="O2" t="s">
        <v>118</v>
      </c>
    </row>
    <row r="3" spans="1:15" x14ac:dyDescent="0.35">
      <c r="A3" t="s">
        <v>127</v>
      </c>
      <c r="C3" t="s">
        <v>128</v>
      </c>
      <c r="D3" s="2" t="s">
        <v>129</v>
      </c>
      <c r="E3" s="1" t="s">
        <v>130</v>
      </c>
      <c r="F3" s="2" t="s">
        <v>83</v>
      </c>
      <c r="G3" s="4">
        <v>0.3</v>
      </c>
      <c r="H3" t="s">
        <v>131</v>
      </c>
      <c r="I3" t="s">
        <v>132</v>
      </c>
      <c r="L3" s="29" t="s">
        <v>36</v>
      </c>
      <c r="M3" t="s">
        <v>133</v>
      </c>
      <c r="N3" t="s">
        <v>122</v>
      </c>
    </row>
    <row r="4" spans="1:15" x14ac:dyDescent="0.35">
      <c r="A4" t="s">
        <v>133</v>
      </c>
      <c r="C4" t="s">
        <v>134</v>
      </c>
      <c r="E4" s="1" t="s">
        <v>135</v>
      </c>
      <c r="H4" t="s">
        <v>136</v>
      </c>
      <c r="I4" t="s">
        <v>137</v>
      </c>
      <c r="L4" t="s">
        <v>138</v>
      </c>
    </row>
    <row r="5" spans="1:15" x14ac:dyDescent="0.35">
      <c r="A5" t="s">
        <v>139</v>
      </c>
      <c r="E5" s="1" t="s">
        <v>140</v>
      </c>
      <c r="H5" t="s">
        <v>141</v>
      </c>
      <c r="I5" t="s">
        <v>142</v>
      </c>
      <c r="L5" s="29" t="s">
        <v>143</v>
      </c>
    </row>
    <row r="6" spans="1:15" x14ac:dyDescent="0.35">
      <c r="E6" s="1" t="s">
        <v>144</v>
      </c>
      <c r="I6" t="s">
        <v>145</v>
      </c>
      <c r="L6" s="29" t="s">
        <v>146</v>
      </c>
    </row>
    <row r="7" spans="1:15" x14ac:dyDescent="0.35">
      <c r="E7" s="1" t="s">
        <v>147</v>
      </c>
      <c r="I7" t="s">
        <v>148</v>
      </c>
      <c r="L7" s="29" t="s">
        <v>149</v>
      </c>
    </row>
    <row r="8" spans="1:15" x14ac:dyDescent="0.35">
      <c r="E8" s="1" t="s">
        <v>150</v>
      </c>
      <c r="L8" s="29" t="s">
        <v>90</v>
      </c>
    </row>
    <row r="9" spans="1:15" x14ac:dyDescent="0.35">
      <c r="L9" s="29" t="s">
        <v>151</v>
      </c>
    </row>
    <row r="10" spans="1:15" x14ac:dyDescent="0.35">
      <c r="L10" s="29" t="s">
        <v>152</v>
      </c>
    </row>
    <row r="11" spans="1:15" x14ac:dyDescent="0.35">
      <c r="L11" s="29" t="s">
        <v>153</v>
      </c>
    </row>
    <row r="12" spans="1:15" x14ac:dyDescent="0.35">
      <c r="L12" s="29" t="s">
        <v>154</v>
      </c>
    </row>
    <row r="13" spans="1:15" x14ac:dyDescent="0.35">
      <c r="L13" s="29"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E20B7E-10EE-4801-BB57-1803224B08F4}">
  <ds:schemaRefs>
    <ds:schemaRef ds:uri="4382931b-6036-484b-ad41-6810b26eb986"/>
    <ds:schemaRef ds:uri="http://purl.org/dc/dcmitype/"/>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e7d3d6e7-89cb-4750-b948-5e984f176bb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AUTOS  NOTA 322</vt:lpstr>
      <vt:lpstr>AUTOS NOTA 321</vt:lpstr>
      <vt:lpstr>AUTOS NOTA 324</vt:lpstr>
      <vt:lpstr>TASACION </vt:lpstr>
      <vt:lpstr>AUTOS NOTA 325</vt:lpstr>
      <vt:lpstr>CONCEPTO DE CONCILIACIÓN 330 </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cp:lastPrinted>2024-10-31T20:56:37Z</cp:lastPrinted>
  <dcterms:created xsi:type="dcterms:W3CDTF">2020-12-07T14:41:17Z</dcterms:created>
  <dcterms:modified xsi:type="dcterms:W3CDTF">2025-05-22T13:15:25Z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