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B5AFD1D3-BCD0-4449-8558-E74A38B2C207}"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17" i="11"/>
  <c r="B28" i="11" s="1"/>
  <c r="B7" i="10"/>
  <c r="B7" i="14"/>
  <c r="B6" i="14"/>
  <c r="B5" i="14"/>
  <c r="B4" i="14"/>
  <c r="B3" i="14"/>
  <c r="B2" i="14"/>
  <c r="B4" i="11"/>
  <c r="B5" i="11"/>
  <c r="B7" i="11"/>
  <c r="B3" i="11"/>
  <c r="B15" i="5"/>
  <c r="B8" i="11" s="1"/>
  <c r="B4" i="10"/>
  <c r="B5" i="10"/>
  <c r="B6" i="10"/>
  <c r="B3" i="10"/>
</calcChain>
</file>

<file path=xl/sharedStrings.xml><?xml version="1.0" encoding="utf-8"?>
<sst xmlns="http://schemas.openxmlformats.org/spreadsheetml/2006/main" count="236" uniqueCount="170">
  <si>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</si>
  <si>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</si>
  <si>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</si>
  <si>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</si>
  <si>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</si>
  <si>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</si>
  <si>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</si>
  <si>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</si>
  <si>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</si>
  <si>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</si>
  <si>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</si>
  <si>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</si>
  <si>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</si>
  <si>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</si>
  <si>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</si>
  <si>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</si>
  <si>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</si>
  <si>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</si>
  <si>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</si>
  <si>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</si>
  <si>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</si>
  <si>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</si>
  <si>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</si>
  <si>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</si>
  <si>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</si>
  <si>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</si>
  <si>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</si>
  <si>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</si>
  <si>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</si>
  <si>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</si>
  <si>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</si>
  <si>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</si>
  <si>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</si>
  <si>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</si>
  <si>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</si>
  <si>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</si>
  <si>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</si>
  <si>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</si>
  <si>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</si>
  <si>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</si>
  <si>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</si>
  <si>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</si>
  <si>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</si>
  <si>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</si>
  <si>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</si>
  <si>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</si>
  <si>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</si>
  <si>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</si>
  <si>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</si>
  <si>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</si>
  <si>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</si>
  <si>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</si>
  <si>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</si>
  <si>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</si>
  <si>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</si>
  <si>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</si>
  <si>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</si>
  <si>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</si>
  <si>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</si>
  <si>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</si>
  <si>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</si>
  <si>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</si>
  <si>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</si>
  <si>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</si>
  <si>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</si>
  <si>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</si>
  <si>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</si>
  <si>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</si>
  <si>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</si>
  <si>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</si>
  <si>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</si>
  <si>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</si>
  <si>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</si>
  <si>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</si>
  <si>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</si>
  <si>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</si>
  <si>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</si>
  <si>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</si>
  <si>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</si>
  <si>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</si>
  <si>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</si>
  <si>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</si>
  <si>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</si>
  <si>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</si>
  <si>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</si>
  <si>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</si>
  <si>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</si>
  <si>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</si>
  <si>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</si>
  <si>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</si>
  <si>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</si>
  <si>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</si>
  <si>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</si>
  <si>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</si>
  <si>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</si>
  <si>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</si>
  <si>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</si>
  <si>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</si>
  <si>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</si>
  <si>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</si>
  <si>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</si>
  <si>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</si>
  <si>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</si>
  <si>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</si>
  <si>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</si>
  <si>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</si>
  <si>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</si>
  <si>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</si>
  <si>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</si>
  <si>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</si>
  <si>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</si>
  <si>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</si>
  <si>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</si>
  <si>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</si>
  <si>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</si>
  <si>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</si>
  <si>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</si>
  <si>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</si>
  <si>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</si>
  <si>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</si>
  <si>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</si>
  <si>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</si>
  <si>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</si>
  <si>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</si>
  <si>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</si>
  <si>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</si>
  <si>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</si>
  <si>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</si>
  <si>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</si>
  <si>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</si>
  <si>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</si>
  <si>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</si>
  <si>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</si>
  <si>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</si>
  <si>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</si>
  <si>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73001333300320230032300</t>
  </si>
  <si>
    <t>Juzgado Tercero Administrativo del Circuito de Ibagué, Tolima</t>
  </si>
  <si>
    <t>UNIVERSIDAD DEL TOLIMA -COSEQUIN LTDA-SEGUROS DEL ESTADO S.A -COMPAÑÍA DE SEGUROS SURA S.A -COMPAÑÍA DE SEGUROS ALLIANZ S.A</t>
  </si>
  <si>
    <t>JAVIER RICARDO PIRA RODRIGUEZ, (Hijo de la víctima), ANAYIBE RODRIGUEZ GUTIERREZ, (Madre de los hijos de la víctima), RHONAL STICK PIRA RODRIGUEZ, (Hijo de la víctima, nacimiento el 9 de febrero de 2009)</t>
  </si>
  <si>
    <t>JAIDER PIRA JARA</t>
  </si>
  <si>
    <t>10 DE ABRIL DE 2023</t>
  </si>
  <si>
    <t>6 DE JULIO DE 2023</t>
  </si>
  <si>
    <t xml:space="preserve">RESPONSABILIDAD CIVIL EXTRACONTRACTUAL </t>
  </si>
  <si>
    <t>1.El señor Jaider Pira Jara falleció el 11 de junio de 2021 debido a heridas recibidas con arma cortopunzante y de fuego el 28 de abril de 2021, aproximadamente a las 19:40, en las instalaciones de la Universidad del Tolima, sede Chaparral, el funcionario fue atacadopor los presuntos delincuentes, quienes huyeron por una zona boscosa que hay en el lugar.
2.En el momento del incidente, el señor Pira Jara cumplía sus funciones como guarda de seguridad, representando a la empresa Cosequin Ltda., su empleador. La relación laboral entre el señor Pira Jara y Cosequin Ltda. se regía por un contrato laboral a término fijo, desde el 1 de marzo de 2021 hasta el 30 de julio de 2021, con el objetivo principal de prestar servicios de vigilancia y seguridad a la Universidad del Tolima. Este servicio de vigilancia se derivaba del Contrato de Prestación de Servicios No 58 – 2021, suscrito entre la Universidad del Tolima y Cosequin Ltda. el 26 de febrero de 2021.
3.Según documentos de la ARL AXA Colpatria, el señor Pira Jara fue atacado cerca de las instalaciones de la universidad, sufriendo heridas que comprometieron la región maxilar interior y el pómulo izquierdo. Fue trasladado al Hospital Federico Lleras de Ibagué, donde finalmente falleció. La causa de muerte, según la necropsia, fue determinada como homicidio, causada por herida por proyectil de arma de fuego de carga múltiple y heridas por arma cortocontundente.</t>
  </si>
  <si>
    <t>Daño en la vida en relaciòn</t>
  </si>
  <si>
    <t>UNIVERSIDAD DEL TOLIMA</t>
  </si>
  <si>
    <t>890.700.640-7</t>
  </si>
  <si>
    <t>4 DE MARZO DE 2024</t>
  </si>
  <si>
    <t>1 DEMARZO DE 2024</t>
  </si>
  <si>
    <t>23 DE ABRIL DE 2024</t>
  </si>
  <si>
    <r>
      <rPr>
        <b/>
        <sz val="11"/>
        <color theme="1"/>
        <rFont val="Calibri"/>
        <family val="2"/>
        <scheme val="minor"/>
      </rPr>
      <t xml:space="preserve">SINIESTRO </t>
    </r>
    <r>
      <rPr>
        <sz val="11"/>
        <color theme="1"/>
        <rFont val="Calibri"/>
        <family val="2"/>
        <scheme val="minor"/>
      </rPr>
      <t xml:space="preserve">124312973 </t>
    </r>
    <r>
      <rPr>
        <b/>
        <sz val="11"/>
        <color theme="1"/>
        <rFont val="Calibri"/>
        <family val="2"/>
        <scheme val="minor"/>
      </rPr>
      <t>- APLICATIVO - LEGIS</t>
    </r>
    <r>
      <rPr>
        <sz val="11"/>
        <color theme="1"/>
        <rFont val="Calibri"/>
        <family val="2"/>
        <scheme val="minor"/>
      </rPr>
      <t xml:space="preserve"> APJ32288</t>
    </r>
  </si>
  <si>
    <t>11 DE JUNIO DE 2021 - Fallecimiento de la vìtima(28 DE ABRIL DE 2021- fecha de ocurrido el ataque sufrido por la víctima en los predios de la Universidad del Tolima Sede Chaparral).</t>
  </si>
  <si>
    <t>Predios, Labores y Operaciones</t>
  </si>
  <si>
    <t>$500.000.000 (Porcentaje asumido por Allianz Seguros S.A. - 50%).</t>
  </si>
  <si>
    <t>5% Valor de la pérdida - Mínimo 0.50 SMLMV</t>
  </si>
  <si>
    <t xml:space="preserve">Desde el 10/05/2020 hasta el 06/03/2021 (Prorrogada hasta el 19/07/2021) </t>
  </si>
  <si>
    <t>Seguros Generales SURAMERICANA S.A.</t>
  </si>
  <si>
    <t>ALLIANZ Seguros S.A.</t>
  </si>
  <si>
    <t>50% - Póliza 697386</t>
  </si>
  <si>
    <t>Póliza 22687554 / 0 (Número interno Allianz Seguros S.A.)</t>
  </si>
  <si>
    <t>50% - Póliza 22687554 / 0</t>
  </si>
  <si>
    <t>N/A</t>
  </si>
  <si>
    <t>X</t>
  </si>
  <si>
    <t>X - Porcentaje asumido por Allianz Seguros 50%</t>
  </si>
  <si>
    <t xml:space="preserve">• Disminución de la suma asegurada por pago de indemnizaciones con cargo a la PÓLIZA DE RC No. 22687554 /0
</t>
  </si>
  <si>
    <t xml:space="preserve">X </t>
  </si>
  <si>
    <t>X - Hecho de un tercero</t>
  </si>
  <si>
    <t>La contingencia del proceso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Extracontractual N.º 697386, cuyo tomador y asegurado es la Universidad del Tolima, presta cobertura material y temporal, de conformidad con los hechos y pretensiones expuestas en el libelo de la demanda. Frente a la cobertura temporal debe decirse que su modalidad es por ocurrencia, la cual ampara la responsabilidad de los daños causados durante su vigencia. En consecuencia, se tiene que su vigencia inicio desde el 10 de mayo de 2020 hasta el 19 de julio de 2021, y los hechos que sustentan el medio de control ocurrieron el 28 de abril de 2021, cuando la víctima fue herida con arma cortopunzante y de fuego en las instalaciones de la Universidad del Tolima Sede Chaparral. Es decir, los eventos ocurrieron dentro de la vigencia de la póliza.
En cuanto a la cobertura material, la póliza contempla un amparo que abarca daños materiales, lesiones personales o muerte causados a terceros en predios laborales y operativos, incluyendo casos en los que el asegurado sea solidariamente responsable por los actos de sus contratistas o subcontratistas. Esto adquiere relevancia, ya que el señor Jaider Pira Jara se desempeñaba como guarda de seguridad prestando servicio de vigilancia y seguridad a la Universidad del Tolima en virtud del contrato suscrito entre la Universidad del Tolima y Cosequin Ltda. Los demandantes atribuyen al asegurado la omisión en la obligación de realizar una debida interventoría y/o supervisión, lo que generó un riesgo importante para los vigilantes debido a la insuficiencia de recursos humanos, armas de fuego y elementos tecnológicos para la adecuada ejecución del contrato.
Es pertinente mencionar que, si bien las condiciones generales de la póliza excluyen el incumplimiento de obligaciones contractuales, esta exclusión no aplica a la obligación de preservar la integridad de las personas y sus bienes. Por lo tanto, si un daño o pérdida ocurre como resultado de un incumplimiento contractual relacionado con la seguridad o protección de las personas o sus bienes, esa parte del daño aún estaría cubierta por la póliza de seguro.
En relación con la responsabilidad del afianzado, dependerá del análisis que realice el despacho con relación a las pruebas aportadas por la Universidad del Tolima. Si bien los daños fueron causados por actos de terceros, para que la excepción del hecho de un tercero enerve la pretensión de los demandantes se deberá demostrar que el asegurado cumplió con sus obligaciones contractuales y legales.
Lo anterior, sin perjuicio del carácter contingente dentro del proceso.</t>
  </si>
  <si>
    <t>Como liquidación objetiva de las pretensiones se estima un valor de $123.500.000. A este valor se llegó teniendo en cuenta lo siguiente:
Daños Inmateriales: Se reconocen los perjuicios a título de daños morales bajo los parámetros establecidos por el Consejo de Estado en su sentencia de unificación. Así las cosas, se reconocen al señor JAVIER RICARDO PIRA RODRÍGUEZ, en calidad de hijo de la víctima la suma de 100 SMLMV, para el menor RHONAL STICK PIRA RODRIGUEZ, en su calidad de hijo de la víctima la suma de 100 SMLMV. No se reconoce para la señora ANAYIBE RODRIGUEZ GUTIERREZ, por cuanto no se aporta documento declarativo de su unión marital de hecho que aduce mantuvo con la víctima.
Por lo que los perjuicios morales ascenderían solamente a 200 SMMLV o $ 260.000.000.000.
Daño a la vida de relación: Se desestima tal tipología del daño, por cuanto la parte actora pretende obtener una doble reparación por el mismo evento al solicitar en el libelo introductor “perjuicios morales” y “daño a la vida en relación”, olvidando que el concepto de daño a la vida en relación se encuentra orientado a reparar aquellas alteraciones en las condiciones de existencia de la víctima relativas a “actividades vitales que, aunque no producen rendimiento patrimonial, hacen agradable la existencia”. Este daño se subsume en el perjuicio denominado daño a la salud, a voces del Consejo de Estado.
Daño emergente consolidado y futuro: No se reconocen las pretensiones de daño material a título de daño emergente consolidado y futuro, toda vez que no se ha logrado acreditar que los demandantes dependieran económicamente de la víctima. No se evidencia medio de convicción respecto de alguna erogación que haya sido asumida por los demandantes como consecuencia del daño. Tampoco obra prueba de las suma o sumas que efectivamente saldrán del patrimonio de los reclamantes en una fecha futura, es decir no hay causalidad directa debidamente acreditada entre el gasto futuro y el daño.
Coaseguro: La Póliza de Responsabilidad Civil Extracontractual N.º 22687554, cuenta con un coaseguro distribuido de la siguiente manera: SEGURO GENERALES SURAMERICANA 50% ALLIANZ SEGUROS 50%.
Límite asegurado y deducible: El valor asegurado total de la cobertura es de $1.000.000.000, de los cuales Allianz Seguros S.A. asumió solo $500.000.000, que corresponde al 50%. Además, en el contrato de seguro se estableció un deducible de 5 % de la perdida, mínimo 0.5 SMMLV; teniendo en cuenta que la suma objetivada no supera el límite asegurado correspondiente al 50% de Allianz. Por lo tanto, a la suma de $260.000.000, se le debe restar el importe asumido por el asegurado correspondiente al 5% es decir $ 13.000.000, y a la suma de $247.000.000, se le descontara el % de participación de la compañía para un total de la asuma objetivada de $123.500.000, el cual la compañía asumiría en caso de una eventual condena.
Total: $123.500.000.</t>
  </si>
  <si>
    <t>EXCEPCIONES DE FONDO FRENTE A LA DEMANDA:
1.	EXCEPCIONES PLANTEADAS POR NUESTRO ASEGURADO.
2.	FALTA DE LEGITIMACION MATERIAL EN LA CAUSA POR PASIVA. DE LA UNIVERSIDAD DEL TOLIMA.
3. EXIMENTE DE RESPONSABILIDAD DE LA UNIVERSIDAD DEL TOLIMA POR CONFIGURARSE UN HECHO EXCLUSIVO Y DETERMINANTE DE UN TERCERO.
4. AUSENCIA DE INCUMPLIMIENTO CONTRACTUAL POR PARTE DE LA UNIVERSIDAD:
5. INEXISTENCIA DE FALLA EN EL SERVICIO POR UNIVERSIDAD DEL TOLIMA.
5. AUSENCIA DE RESPONSABILIDAD POR EJERCICIO DE ACTIVIDAD PELIGROSA EN EL ÁMBITO DE LA VIGILANCIA
6. INEXISTENCIA DE RELACIÓN DE CAUSALIDAD ENTRE EL SUPUESTO DAÑO Y EL ACTUAR DE LA UNIVERSIDAD DEL TOLIMA.
7. FALTA DE PRUEBA DEL DAÑO EMERGENTE.
8. GENÉRICA O INNOMINADA
EXCEPCIONES FRENTE A LA RELACION ASEGURADA ASEGURADOR:
1.	AUSENCIA DE COBERTURA MATERIAL EN LA PÓLIZA DE RESPONSABILIDAD CIVIL EXTRACONTRACTUAL No. 22687554
2.	RIESGOS EXPRESAMENTE EXCLUIDOS EN LA PÓLIZA DE RESPONSABILIDAD CIVIL EXTRACONTRACTUAL N° 22687554 
3. INEXISTENCIA DE UN SINIESTRO INDEMNIZABLE EN LA PÓLIZA DE RESPONSABILIDAD EXTRACONTRACTUAL N° 22687554– APLICACIÓN ARTÍCULO 1072 DEL C.CO.
4. EN LA PÓLIZA DE RESPONSABILIDAD EXTRACONTRACTUAL N° 22687554 SE PACTÓ UN DEDUCIBLE
5. EN CUALQUIER CASO, SE DEBERÁ TENER EN CUENTA EL COASEGURO PACTADO EN LAS PÓLIZAS DE SEGURO N° 22687554.
6. CARÁCTER MERAMENTE INDEMNIZATORIO QUE REVISTEN LOS CONTRATOS DE SEGUROS
7. EN CUALQUIER CASO, DE NINGUNA FORMA SE PODRÁ EXCEDER EL LÍMITE DEL VALOR ASEGURADO EN LA PÓLIZA N° 22687554
8. INEXISTENCIA DE SOLIDARIDAD ENTRE MI MANDANTE Y LOS DEMÁS DEMANDADOS INEXISTENCIA DE SOLIDARIDAD EN EL MARCO DEL CONTRATO DE SEGURO.
9.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</si>
</sst>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164" fontId="0" fillId="0" borderId="1" xfId="0" applyNumberFormat="1" applyBorder="1" applyAlignment="1">
      <alignment horizontal="left" vertical="top"/>
    </xf>
    <xf numFmtId="0" fontId="0" fillId="0" borderId="1" xfId="0" applyBorder="1" applyAlignment="1">
      <alignment horizontal="left" vertical="center"/>
    </xf>
    <xf numFmtId="0" fontId="0" fillId="0" borderId="1" xfId="0" applyBorder="1" applyAlignment="1">
      <alignment vertical="center" wrapText="1"/>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4" fillId="6" borderId="4" xfId="0" applyFont="1" applyFill="1" applyBorder="1" applyAlignment="1">
      <alignment horizontal="justify"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lignment horizontal="center" vertical="top"/>
    </xf>
    <xf numFmtId="0" fontId="0" fillId="0" borderId="3" xfId="0" applyBorder="1" applyAlignment="1">
      <alignment horizontal="center" vertical="top"/>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85" zoomScaleNormal="85" workbookViewId="0">
      <selection activeCell="C21" sqref="C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3" t="s">
        <v>40</v>
      </c>
      <c r="B1" s="53"/>
      <c r="C1" s="53"/>
    </row>
    <row r="2" spans="1:3" x14ac:dyDescent="0.25">
      <c r="A2" s="5" t="s">
        <v>11</v>
      </c>
      <c r="B2" s="54" t="s">
        <v>135</v>
      </c>
      <c r="C2" s="55"/>
    </row>
    <row r="3" spans="1:3" x14ac:dyDescent="0.25">
      <c r="A3" s="5" t="s">
        <v>0</v>
      </c>
      <c r="B3" s="56" t="s">
        <v>136</v>
      </c>
      <c r="C3" s="57"/>
    </row>
    <row r="4" spans="1:3" x14ac:dyDescent="0.25">
      <c r="A4" s="5" t="s">
        <v>108</v>
      </c>
      <c r="B4" s="56" t="s">
        <v>137</v>
      </c>
      <c r="C4" s="57"/>
    </row>
    <row r="5" spans="1:3" ht="39.75" customHeight="1" x14ac:dyDescent="0.25">
      <c r="A5" s="5" t="s">
        <v>1</v>
      </c>
      <c r="B5" s="56" t="s">
        <v>138</v>
      </c>
      <c r="C5" s="57"/>
    </row>
    <row r="6" spans="1:3" x14ac:dyDescent="0.25">
      <c r="A6" s="5" t="s">
        <v>109</v>
      </c>
      <c r="B6" s="40" t="s">
        <v>110</v>
      </c>
      <c r="C6" s="40"/>
    </row>
    <row r="7" spans="1:3" x14ac:dyDescent="0.25">
      <c r="A7" s="5" t="s">
        <v>2</v>
      </c>
      <c r="B7" s="40" t="s">
        <v>139</v>
      </c>
      <c r="C7" s="40"/>
    </row>
    <row r="8" spans="1:3" ht="35.25" customHeight="1" x14ac:dyDescent="0.25">
      <c r="A8" s="5" t="s">
        <v>3</v>
      </c>
      <c r="B8" s="40" t="s">
        <v>151</v>
      </c>
      <c r="C8" s="40"/>
    </row>
    <row r="9" spans="1:3" x14ac:dyDescent="0.25">
      <c r="A9" s="5" t="s">
        <v>4</v>
      </c>
      <c r="B9" s="42" t="s">
        <v>140</v>
      </c>
      <c r="C9" s="42"/>
    </row>
    <row r="10" spans="1:3" x14ac:dyDescent="0.25">
      <c r="A10" s="5" t="s">
        <v>5</v>
      </c>
      <c r="B10" s="42" t="s">
        <v>141</v>
      </c>
      <c r="C10" s="42"/>
    </row>
    <row r="11" spans="1:3" ht="23.25" customHeight="1" x14ac:dyDescent="0.25">
      <c r="A11" s="5" t="s">
        <v>27</v>
      </c>
      <c r="B11" s="51" t="s">
        <v>142</v>
      </c>
      <c r="C11" s="52"/>
    </row>
    <row r="12" spans="1:3" x14ac:dyDescent="0.25">
      <c r="A12" s="41" t="s">
        <v>119</v>
      </c>
      <c r="B12" s="42" t="s">
        <v>143</v>
      </c>
      <c r="C12" s="40"/>
    </row>
    <row r="13" spans="1:3" ht="30" customHeight="1" x14ac:dyDescent="0.25">
      <c r="A13" s="41"/>
      <c r="B13" s="40"/>
      <c r="C13" s="40"/>
    </row>
    <row r="14" spans="1:3" ht="73.5" customHeight="1" x14ac:dyDescent="0.25">
      <c r="A14" s="41"/>
      <c r="B14" s="40"/>
      <c r="C14" s="40"/>
    </row>
    <row r="15" spans="1:3" ht="30" x14ac:dyDescent="0.25">
      <c r="A15" s="5" t="s">
        <v>45</v>
      </c>
      <c r="B15" s="45">
        <f>SUM(C17,C18,C20,C21,C23)</f>
        <v>1363600000</v>
      </c>
      <c r="C15" s="46"/>
    </row>
    <row r="16" spans="1:3" ht="33.75" customHeight="1" x14ac:dyDescent="0.25">
      <c r="A16" s="47" t="s">
        <v>46</v>
      </c>
      <c r="B16" s="48" t="s">
        <v>47</v>
      </c>
      <c r="C16" s="48"/>
    </row>
    <row r="17" spans="1:3" ht="33.75" customHeight="1" x14ac:dyDescent="0.25">
      <c r="A17" s="47"/>
      <c r="B17" s="9" t="s">
        <v>48</v>
      </c>
      <c r="C17" s="6"/>
    </row>
    <row r="18" spans="1:3" ht="33.75" customHeight="1" x14ac:dyDescent="0.25">
      <c r="A18" s="47"/>
      <c r="B18" s="9" t="s">
        <v>49</v>
      </c>
      <c r="C18" s="6">
        <v>765600000</v>
      </c>
    </row>
    <row r="19" spans="1:3" x14ac:dyDescent="0.25">
      <c r="A19" s="47"/>
      <c r="B19" s="49" t="s">
        <v>50</v>
      </c>
      <c r="C19" s="50"/>
    </row>
    <row r="20" spans="1:3" x14ac:dyDescent="0.25">
      <c r="A20" s="47"/>
      <c r="B20" s="9" t="s">
        <v>111</v>
      </c>
      <c r="C20" s="6">
        <v>299000000</v>
      </c>
    </row>
    <row r="21" spans="1:3" x14ac:dyDescent="0.25">
      <c r="A21" s="47"/>
      <c r="B21" s="9" t="s">
        <v>144</v>
      </c>
      <c r="C21" s="6">
        <v>299000000</v>
      </c>
    </row>
    <row r="22" spans="1:3" x14ac:dyDescent="0.25">
      <c r="A22" s="47"/>
      <c r="B22" s="49" t="s">
        <v>107</v>
      </c>
      <c r="C22" s="50"/>
    </row>
    <row r="23" spans="1:3" x14ac:dyDescent="0.25">
      <c r="A23" s="47"/>
      <c r="B23" s="9"/>
      <c r="C23" s="13"/>
    </row>
    <row r="24" spans="1:3" x14ac:dyDescent="0.25">
      <c r="A24" s="5" t="s">
        <v>6</v>
      </c>
      <c r="B24" s="40" t="s">
        <v>145</v>
      </c>
      <c r="C24" s="40"/>
    </row>
    <row r="25" spans="1:3" x14ac:dyDescent="0.25">
      <c r="A25" s="5" t="s">
        <v>7</v>
      </c>
      <c r="B25" s="40" t="s">
        <v>146</v>
      </c>
      <c r="C25" s="40"/>
    </row>
    <row r="26" spans="1:3" x14ac:dyDescent="0.25">
      <c r="A26" s="5" t="s">
        <v>8</v>
      </c>
      <c r="B26" s="40">
        <v>697386</v>
      </c>
      <c r="C26" s="40"/>
    </row>
    <row r="27" spans="1:3" x14ac:dyDescent="0.25">
      <c r="A27" s="5" t="s">
        <v>41</v>
      </c>
      <c r="B27" s="43" t="s">
        <v>147</v>
      </c>
      <c r="C27" s="44"/>
    </row>
    <row r="28" spans="1:3" x14ac:dyDescent="0.25">
      <c r="A28" s="5" t="s">
        <v>9</v>
      </c>
      <c r="B28" s="39" t="s">
        <v>148</v>
      </c>
      <c r="C28" s="39"/>
    </row>
    <row r="29" spans="1:3" x14ac:dyDescent="0.25">
      <c r="A29" s="5" t="s">
        <v>10</v>
      </c>
      <c r="B29" s="40" t="s">
        <v>149</v>
      </c>
      <c r="C29" s="4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0" zoomScaleNormal="8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8" t="s">
        <v>39</v>
      </c>
      <c r="B1" s="68"/>
      <c r="C1" s="68"/>
    </row>
    <row r="2" spans="1:3" x14ac:dyDescent="0.25">
      <c r="A2" s="31" t="s">
        <v>25</v>
      </c>
      <c r="B2" s="43" t="s">
        <v>150</v>
      </c>
      <c r="C2" s="44"/>
    </row>
    <row r="3" spans="1:3" x14ac:dyDescent="0.25">
      <c r="A3" s="5" t="s">
        <v>11</v>
      </c>
      <c r="B3" s="40" t="str">
        <f>'GENERALES NOTA 322'!B2:C2</f>
        <v>73001333300320230032300</v>
      </c>
      <c r="C3" s="40"/>
    </row>
    <row r="4" spans="1:3" x14ac:dyDescent="0.25">
      <c r="A4" s="5" t="s">
        <v>0</v>
      </c>
      <c r="B4" s="40" t="str">
        <f>'GENERALES NOTA 322'!B3:C3</f>
        <v>Juzgado Tercero Administrativo del Circuito de Ibagué, Tolima</v>
      </c>
      <c r="C4" s="40"/>
    </row>
    <row r="5" spans="1:3" x14ac:dyDescent="0.25">
      <c r="A5" s="5" t="s">
        <v>108</v>
      </c>
      <c r="B5" s="40" t="str">
        <f>'GENERALES NOTA 322'!B4:C4</f>
        <v>UNIVERSIDAD DEL TOLIMA -COSEQUIN LTDA-SEGUROS DEL ESTADO S.A -COMPAÑÍA DE SEGUROS SURA S.A -COMPAÑÍA DE SEGUROS ALLIANZ S.A</v>
      </c>
      <c r="C5" s="40"/>
    </row>
    <row r="6" spans="1:3" x14ac:dyDescent="0.25">
      <c r="A6" s="5" t="s">
        <v>1</v>
      </c>
      <c r="B6" s="40" t="str">
        <f>'GENERALES NOTA 322'!B5:C5</f>
        <v>JAVIER RICARDO PIRA RODRIGUEZ, (Hijo de la víctima), ANAYIBE RODRIGUEZ GUTIERREZ, (Madre de los hijos de la víctima), RHONAL STICK PIRA RODRIGUEZ, (Hijo de la víctima, nacimiento el 9 de febrero de 2009)</v>
      </c>
      <c r="C6" s="40"/>
    </row>
    <row r="7" spans="1:3" x14ac:dyDescent="0.25">
      <c r="A7" s="5" t="s">
        <v>109</v>
      </c>
      <c r="B7" s="40" t="str">
        <f>'GENERALES NOTA 322'!B6:C6</f>
        <v>DEMANDA DIRECTA</v>
      </c>
      <c r="C7" s="40"/>
    </row>
    <row r="8" spans="1:3" x14ac:dyDescent="0.25">
      <c r="A8" s="31" t="s">
        <v>26</v>
      </c>
      <c r="B8" s="40" t="s">
        <v>159</v>
      </c>
      <c r="C8" s="40"/>
    </row>
    <row r="9" spans="1:3" x14ac:dyDescent="0.25">
      <c r="A9" s="31" t="s">
        <v>27</v>
      </c>
      <c r="B9" s="40" t="s">
        <v>152</v>
      </c>
      <c r="C9" s="40"/>
    </row>
    <row r="10" spans="1:3" x14ac:dyDescent="0.25">
      <c r="A10" s="31" t="s">
        <v>76</v>
      </c>
      <c r="B10" s="34">
        <v>1000000000</v>
      </c>
      <c r="C10" s="29" t="s">
        <v>153</v>
      </c>
    </row>
    <row r="11" spans="1:3" x14ac:dyDescent="0.25">
      <c r="A11" s="31" t="s">
        <v>115</v>
      </c>
      <c r="B11" s="43" t="s">
        <v>154</v>
      </c>
      <c r="C11" s="44"/>
    </row>
    <row r="12" spans="1:3" x14ac:dyDescent="0.25">
      <c r="A12" s="31" t="s">
        <v>59</v>
      </c>
      <c r="B12" s="56" t="s">
        <v>67</v>
      </c>
      <c r="C12" s="57"/>
    </row>
    <row r="13" spans="1:3" x14ac:dyDescent="0.25">
      <c r="A13" s="31" t="s">
        <v>28</v>
      </c>
      <c r="B13" s="40" t="s">
        <v>155</v>
      </c>
      <c r="C13" s="40"/>
    </row>
    <row r="14" spans="1:3" x14ac:dyDescent="0.25">
      <c r="A14" s="31" t="s">
        <v>29</v>
      </c>
      <c r="B14" s="40" t="s">
        <v>32</v>
      </c>
      <c r="C14" s="40"/>
    </row>
    <row r="15" spans="1:3" x14ac:dyDescent="0.25">
      <c r="A15" s="31" t="s">
        <v>30</v>
      </c>
      <c r="B15" s="40" t="s">
        <v>32</v>
      </c>
      <c r="C15" s="40"/>
    </row>
    <row r="16" spans="1:3" x14ac:dyDescent="0.25">
      <c r="A16" s="66" t="s">
        <v>31</v>
      </c>
      <c r="B16" s="40" t="s">
        <v>72</v>
      </c>
      <c r="C16" s="40"/>
    </row>
    <row r="17" spans="1:3" x14ac:dyDescent="0.25">
      <c r="A17" s="67"/>
      <c r="B17" s="33" t="s">
        <v>38</v>
      </c>
      <c r="C17" s="33" t="s">
        <v>15</v>
      </c>
    </row>
    <row r="18" spans="1:3" ht="30" x14ac:dyDescent="0.25">
      <c r="A18" s="67"/>
      <c r="B18" s="9" t="s">
        <v>156</v>
      </c>
      <c r="C18" s="35" t="s">
        <v>158</v>
      </c>
    </row>
    <row r="19" spans="1:3" x14ac:dyDescent="0.25">
      <c r="A19" s="67"/>
      <c r="B19" s="9" t="s">
        <v>157</v>
      </c>
      <c r="C19" s="35" t="s">
        <v>160</v>
      </c>
    </row>
    <row r="20" spans="1:3" x14ac:dyDescent="0.25">
      <c r="A20" s="67"/>
      <c r="B20" s="9"/>
      <c r="C20" s="9"/>
    </row>
    <row r="21" spans="1:3" x14ac:dyDescent="0.25">
      <c r="A21" s="31" t="s">
        <v>24</v>
      </c>
      <c r="B21" s="40" t="s">
        <v>33</v>
      </c>
      <c r="C21" s="40"/>
    </row>
    <row r="22" spans="1:3" x14ac:dyDescent="0.25">
      <c r="A22" s="31" t="s">
        <v>60</v>
      </c>
      <c r="B22" s="56"/>
      <c r="C22" s="57"/>
    </row>
    <row r="23" spans="1:3" x14ac:dyDescent="0.25">
      <c r="A23" s="31" t="s">
        <v>16</v>
      </c>
      <c r="B23" s="40" t="s">
        <v>19</v>
      </c>
      <c r="C23" s="40"/>
    </row>
    <row r="24" spans="1:3" x14ac:dyDescent="0.25">
      <c r="A24" s="31" t="s">
        <v>74</v>
      </c>
      <c r="B24" s="40" t="s">
        <v>33</v>
      </c>
      <c r="C24" s="40"/>
    </row>
    <row r="25" spans="1:3" x14ac:dyDescent="0.25">
      <c r="A25" s="31" t="s">
        <v>37</v>
      </c>
      <c r="B25" s="40" t="s">
        <v>161</v>
      </c>
      <c r="C25" s="40"/>
    </row>
    <row r="26" spans="1:3" x14ac:dyDescent="0.25">
      <c r="A26" s="32" t="s">
        <v>75</v>
      </c>
      <c r="B26" s="40" t="s">
        <v>33</v>
      </c>
      <c r="C26" s="40"/>
    </row>
    <row r="27" spans="1:3" x14ac:dyDescent="0.25">
      <c r="A27" s="65" t="s">
        <v>63</v>
      </c>
      <c r="B27" s="65"/>
      <c r="C27" s="65"/>
    </row>
    <row r="28" spans="1:3" ht="33.75" customHeight="1" x14ac:dyDescent="0.25">
      <c r="A28" s="60" t="s">
        <v>36</v>
      </c>
      <c r="B28" s="61"/>
      <c r="C28" s="36" t="s">
        <v>162</v>
      </c>
    </row>
    <row r="29" spans="1:3" ht="30" customHeight="1" x14ac:dyDescent="0.25">
      <c r="A29" s="60" t="s">
        <v>35</v>
      </c>
      <c r="B29" s="61"/>
      <c r="C29" s="27" t="s">
        <v>163</v>
      </c>
    </row>
    <row r="30" spans="1:3" ht="29.25" customHeight="1" x14ac:dyDescent="0.25">
      <c r="A30" s="60" t="s">
        <v>164</v>
      </c>
      <c r="B30" s="61"/>
      <c r="C30" s="28" t="s">
        <v>162</v>
      </c>
    </row>
    <row r="31" spans="1:3" ht="14.45" customHeight="1" x14ac:dyDescent="0.25">
      <c r="A31" s="60" t="s">
        <v>13</v>
      </c>
      <c r="B31" s="61"/>
      <c r="C31" s="27" t="s">
        <v>161</v>
      </c>
    </row>
    <row r="32" spans="1:3" x14ac:dyDescent="0.25">
      <c r="A32" s="60" t="s">
        <v>14</v>
      </c>
      <c r="B32" s="61"/>
      <c r="C32" s="27" t="s">
        <v>163</v>
      </c>
    </row>
    <row r="33" spans="1:3" ht="36.75" customHeight="1" x14ac:dyDescent="0.25">
      <c r="A33" s="60" t="s">
        <v>34</v>
      </c>
      <c r="B33" s="61"/>
      <c r="C33" s="27" t="s">
        <v>165</v>
      </c>
    </row>
    <row r="34" spans="1:3" ht="14.45" customHeight="1" x14ac:dyDescent="0.25">
      <c r="A34" s="60" t="s">
        <v>93</v>
      </c>
      <c r="B34" s="61"/>
      <c r="C34" s="29"/>
    </row>
    <row r="35" spans="1:3" x14ac:dyDescent="0.25">
      <c r="A35" s="63" t="s">
        <v>105</v>
      </c>
      <c r="B35" s="64"/>
      <c r="C35" s="30"/>
    </row>
    <row r="36" spans="1:3" x14ac:dyDescent="0.25">
      <c r="A36" s="62" t="s">
        <v>87</v>
      </c>
      <c r="B36" s="62"/>
      <c r="C36" s="62"/>
    </row>
    <row r="37" spans="1:3" x14ac:dyDescent="0.25">
      <c r="A37" s="58" t="s">
        <v>88</v>
      </c>
      <c r="B37" s="58"/>
      <c r="C37" s="9" t="s">
        <v>161</v>
      </c>
    </row>
    <row r="38" spans="1:3" x14ac:dyDescent="0.25">
      <c r="A38" s="58" t="s">
        <v>89</v>
      </c>
      <c r="B38" s="58"/>
      <c r="C38" s="9" t="s">
        <v>161</v>
      </c>
    </row>
    <row r="39" spans="1:3" x14ac:dyDescent="0.25">
      <c r="A39" s="58" t="s">
        <v>90</v>
      </c>
      <c r="B39" s="58"/>
      <c r="C39" s="9" t="s">
        <v>161</v>
      </c>
    </row>
    <row r="40" spans="1:3" x14ac:dyDescent="0.25">
      <c r="A40" s="58" t="s">
        <v>91</v>
      </c>
      <c r="B40" s="58"/>
      <c r="C40" s="9" t="s">
        <v>161</v>
      </c>
    </row>
    <row r="41" spans="1:3" x14ac:dyDescent="0.25">
      <c r="A41" s="58" t="s">
        <v>92</v>
      </c>
      <c r="B41" s="58"/>
      <c r="C41" s="9" t="s">
        <v>161</v>
      </c>
    </row>
    <row r="42" spans="1:3" x14ac:dyDescent="0.25">
      <c r="A42" s="58" t="s">
        <v>94</v>
      </c>
      <c r="B42" s="58"/>
      <c r="C42" s="9" t="s">
        <v>162</v>
      </c>
    </row>
    <row r="43" spans="1:3" x14ac:dyDescent="0.25">
      <c r="A43" s="58" t="s">
        <v>95</v>
      </c>
      <c r="B43" s="58"/>
      <c r="C43" s="9" t="s">
        <v>162</v>
      </c>
    </row>
    <row r="44" spans="1:3" x14ac:dyDescent="0.25">
      <c r="A44" s="58" t="s">
        <v>96</v>
      </c>
      <c r="B44" s="58"/>
      <c r="C44" s="9" t="s">
        <v>161</v>
      </c>
    </row>
    <row r="45" spans="1:3" x14ac:dyDescent="0.25">
      <c r="A45" s="58" t="s">
        <v>97</v>
      </c>
      <c r="B45" s="58"/>
      <c r="C45" s="9" t="s">
        <v>161</v>
      </c>
    </row>
    <row r="46" spans="1:3" x14ac:dyDescent="0.25">
      <c r="A46" s="58" t="s">
        <v>98</v>
      </c>
      <c r="B46" s="58"/>
      <c r="C46" s="9" t="s">
        <v>161</v>
      </c>
    </row>
    <row r="47" spans="1:3" x14ac:dyDescent="0.25">
      <c r="A47" s="58" t="s">
        <v>99</v>
      </c>
      <c r="B47" s="58"/>
      <c r="C47" s="9" t="s">
        <v>161</v>
      </c>
    </row>
    <row r="48" spans="1:3" x14ac:dyDescent="0.25">
      <c r="A48" s="58" t="s">
        <v>100</v>
      </c>
      <c r="B48" s="58"/>
      <c r="C48" s="9" t="s">
        <v>161</v>
      </c>
    </row>
    <row r="49" spans="1:3" x14ac:dyDescent="0.25">
      <c r="A49" s="58" t="s">
        <v>101</v>
      </c>
      <c r="B49" s="58"/>
      <c r="C49" s="9" t="s">
        <v>166</v>
      </c>
    </row>
    <row r="50" spans="1:3" x14ac:dyDescent="0.25">
      <c r="A50" s="58" t="s">
        <v>102</v>
      </c>
      <c r="B50" s="58"/>
      <c r="C50" s="9" t="s">
        <v>161</v>
      </c>
    </row>
    <row r="51" spans="1:3" x14ac:dyDescent="0.25">
      <c r="A51" s="58" t="s">
        <v>103</v>
      </c>
      <c r="B51" s="58"/>
      <c r="C51" s="9" t="s">
        <v>161</v>
      </c>
    </row>
    <row r="52" spans="1:3" x14ac:dyDescent="0.25">
      <c r="A52" s="58" t="s">
        <v>104</v>
      </c>
      <c r="B52" s="58"/>
      <c r="C52" s="9"/>
    </row>
    <row r="53" spans="1:3" x14ac:dyDescent="0.25">
      <c r="A53" s="59"/>
      <c r="B53" s="59"/>
      <c r="C53" s="9"/>
    </row>
  </sheetData>
  <mergeCells count="49">
    <mergeCell ref="B14:C14"/>
    <mergeCell ref="A1:C1"/>
    <mergeCell ref="B8:C8"/>
    <mergeCell ref="B9:C9"/>
    <mergeCell ref="B12:C12"/>
    <mergeCell ref="B13:C13"/>
    <mergeCell ref="B2:C2"/>
    <mergeCell ref="B3:C3"/>
    <mergeCell ref="B4:C4"/>
    <mergeCell ref="B5:C5"/>
    <mergeCell ref="B6:C6"/>
    <mergeCell ref="B7:C7"/>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8" t="s">
        <v>42</v>
      </c>
      <c r="B1" s="68"/>
      <c r="C1" s="68"/>
    </row>
    <row r="2" spans="1:6" x14ac:dyDescent="0.25">
      <c r="A2" s="17" t="s">
        <v>25</v>
      </c>
      <c r="B2" s="73" t="s">
        <v>150</v>
      </c>
      <c r="C2" s="74"/>
    </row>
    <row r="3" spans="1:6" x14ac:dyDescent="0.25">
      <c r="A3" s="18" t="s">
        <v>11</v>
      </c>
      <c r="B3" s="75" t="str">
        <f>'GENERALES NOTA 322'!B2:C2</f>
        <v>73001333300320230032300</v>
      </c>
      <c r="C3" s="75"/>
    </row>
    <row r="4" spans="1:6" x14ac:dyDescent="0.25">
      <c r="A4" s="18" t="s">
        <v>0</v>
      </c>
      <c r="B4" s="75" t="str">
        <f>'GENERALES NOTA 322'!B3:C3</f>
        <v>Juzgado Tercero Administrativo del Circuito de Ibagué, Tolima</v>
      </c>
      <c r="C4" s="75"/>
    </row>
    <row r="5" spans="1:6" x14ac:dyDescent="0.25">
      <c r="A5" s="18" t="s">
        <v>108</v>
      </c>
      <c r="B5" s="75" t="str">
        <f>'GENERALES NOTA 322'!B4:C4</f>
        <v>UNIVERSIDAD DEL TOLIMA -COSEQUIN LTDA-SEGUROS DEL ESTADO S.A -COMPAÑÍA DE SEGUROS SURA S.A -COMPAÑÍA DE SEGUROS ALLIANZ S.A</v>
      </c>
      <c r="C5" s="75"/>
    </row>
    <row r="6" spans="1:6" ht="14.45" customHeight="1" x14ac:dyDescent="0.25">
      <c r="A6" s="18" t="s">
        <v>1</v>
      </c>
      <c r="B6" s="75" t="str">
        <f>'GENERALES NOTA 322'!B5:C5</f>
        <v>JAVIER RICARDO PIRA RODRIGUEZ, (Hijo de la víctima), ANAYIBE RODRIGUEZ GUTIERREZ, (Madre de los hijos de la víctima), RHONAL STICK PIRA RODRIGUEZ, (Hijo de la víctima, nacimiento el 9 de febrero de 2009)</v>
      </c>
      <c r="C6" s="75"/>
    </row>
    <row r="7" spans="1:6" x14ac:dyDescent="0.25">
      <c r="A7" s="18" t="s">
        <v>109</v>
      </c>
      <c r="B7" s="75" t="str">
        <f>'GENERALES NOTA 322'!B6:C6</f>
        <v>DEMANDA DIRECTA</v>
      </c>
      <c r="C7" s="75"/>
    </row>
    <row r="8" spans="1:6" ht="30" x14ac:dyDescent="0.25">
      <c r="A8" s="18" t="s">
        <v>45</v>
      </c>
      <c r="B8" s="69">
        <f>'GENERALES NOTA 322'!B15:C15</f>
        <v>1363600000</v>
      </c>
      <c r="C8" s="70"/>
    </row>
    <row r="9" spans="1:6" x14ac:dyDescent="0.25">
      <c r="A9" s="76" t="s">
        <v>46</v>
      </c>
      <c r="B9" s="77" t="s">
        <v>47</v>
      </c>
      <c r="C9" s="78"/>
    </row>
    <row r="10" spans="1:6" x14ac:dyDescent="0.25">
      <c r="A10" s="76"/>
      <c r="B10" s="19" t="s">
        <v>48</v>
      </c>
      <c r="C10" s="16"/>
    </row>
    <row r="11" spans="1:6" x14ac:dyDescent="0.25">
      <c r="A11" s="76"/>
      <c r="B11" s="19" t="s">
        <v>49</v>
      </c>
      <c r="C11" s="24">
        <v>765600000</v>
      </c>
    </row>
    <row r="12" spans="1:6" x14ac:dyDescent="0.25">
      <c r="A12" s="76"/>
      <c r="B12" s="77"/>
      <c r="C12" s="78"/>
    </row>
    <row r="13" spans="1:6" x14ac:dyDescent="0.25">
      <c r="A13" s="76"/>
      <c r="B13" s="19" t="s">
        <v>111</v>
      </c>
      <c r="C13" s="21">
        <v>299000000</v>
      </c>
    </row>
    <row r="14" spans="1:6" x14ac:dyDescent="0.25">
      <c r="A14" s="76"/>
      <c r="B14" s="19" t="s">
        <v>112</v>
      </c>
      <c r="C14" s="21">
        <v>299000000</v>
      </c>
      <c r="E14" t="s">
        <v>58</v>
      </c>
      <c r="F14" s="14">
        <v>0.7</v>
      </c>
    </row>
    <row r="15" spans="1:6" x14ac:dyDescent="0.25">
      <c r="A15" s="20" t="s">
        <v>43</v>
      </c>
      <c r="B15" s="73" t="s">
        <v>128</v>
      </c>
      <c r="C15" s="74"/>
    </row>
    <row r="16" spans="1:6" ht="15" customHeight="1" x14ac:dyDescent="0.25">
      <c r="A16" s="18" t="s">
        <v>44</v>
      </c>
      <c r="B16" s="71" t="s">
        <v>167</v>
      </c>
      <c r="C16" s="72"/>
    </row>
    <row r="17" spans="1:3" ht="28.5" customHeight="1" x14ac:dyDescent="0.25">
      <c r="A17" s="11" t="s">
        <v>51</v>
      </c>
      <c r="B17" s="81">
        <f>((C19+C20+C22+C23)-C26)*C25*C27</f>
        <v>123500000</v>
      </c>
      <c r="C17" s="81"/>
    </row>
    <row r="18" spans="1:3" x14ac:dyDescent="0.25">
      <c r="A18" s="20" t="s">
        <v>52</v>
      </c>
      <c r="B18" s="79" t="s">
        <v>47</v>
      </c>
      <c r="C18" s="80"/>
    </row>
    <row r="19" spans="1:3" x14ac:dyDescent="0.25">
      <c r="A19" s="87"/>
      <c r="B19" s="19" t="s">
        <v>48</v>
      </c>
      <c r="C19" s="16">
        <v>0</v>
      </c>
    </row>
    <row r="20" spans="1:3" x14ac:dyDescent="0.25">
      <c r="A20" s="88"/>
      <c r="B20" s="19" t="s">
        <v>49</v>
      </c>
      <c r="C20" s="16">
        <v>0</v>
      </c>
    </row>
    <row r="21" spans="1:3" x14ac:dyDescent="0.25">
      <c r="A21" s="88"/>
      <c r="B21" s="77" t="s">
        <v>50</v>
      </c>
      <c r="C21" s="78"/>
    </row>
    <row r="22" spans="1:3" x14ac:dyDescent="0.25">
      <c r="A22" s="88"/>
      <c r="B22" s="19" t="s">
        <v>111</v>
      </c>
      <c r="C22" s="37">
        <v>260000000</v>
      </c>
    </row>
    <row r="23" spans="1:3" ht="45" x14ac:dyDescent="0.25">
      <c r="A23" s="88"/>
      <c r="B23" s="19" t="s">
        <v>113</v>
      </c>
      <c r="C23" s="16">
        <v>0</v>
      </c>
    </row>
    <row r="24" spans="1:3" x14ac:dyDescent="0.25">
      <c r="A24" s="88"/>
      <c r="B24" s="77" t="s">
        <v>114</v>
      </c>
      <c r="C24" s="78"/>
    </row>
    <row r="25" spans="1:3" x14ac:dyDescent="0.25">
      <c r="A25" s="22"/>
      <c r="B25" s="19" t="s">
        <v>126</v>
      </c>
      <c r="C25" s="23">
        <v>0.5</v>
      </c>
    </row>
    <row r="26" spans="1:3" x14ac:dyDescent="0.25">
      <c r="A26" s="24"/>
      <c r="B26" s="19" t="s">
        <v>115</v>
      </c>
      <c r="C26" s="38">
        <v>13000000</v>
      </c>
    </row>
    <row r="27" spans="1:3" x14ac:dyDescent="0.25">
      <c r="A27" s="24"/>
      <c r="B27" s="19" t="s">
        <v>134</v>
      </c>
      <c r="C27" s="23">
        <v>1</v>
      </c>
    </row>
    <row r="28" spans="1:3" x14ac:dyDescent="0.25">
      <c r="A28" s="15" t="s">
        <v>106</v>
      </c>
      <c r="B28" s="81">
        <f>IFERROR(B17*(VLOOKUP(B15,Hoja2!$G$1:$H$6,2,0)),16666)</f>
        <v>30875000</v>
      </c>
      <c r="C28" s="81"/>
    </row>
    <row r="29" spans="1:3" ht="30" x14ac:dyDescent="0.25">
      <c r="A29" s="18" t="s">
        <v>53</v>
      </c>
      <c r="B29" s="82" t="s">
        <v>168</v>
      </c>
      <c r="C29" s="83"/>
    </row>
    <row r="30" spans="1:3" ht="30" x14ac:dyDescent="0.25">
      <c r="A30" s="18" t="s">
        <v>54</v>
      </c>
      <c r="B30" s="84" t="s">
        <v>169</v>
      </c>
      <c r="C30" s="85"/>
    </row>
    <row r="31" spans="1:3" ht="18.75" x14ac:dyDescent="0.25">
      <c r="A31" s="25" t="s">
        <v>116</v>
      </c>
      <c r="B31" s="25"/>
      <c r="C31" s="25"/>
    </row>
    <row r="32" spans="1:3" x14ac:dyDescent="0.25">
      <c r="A32" s="26" t="s">
        <v>117</v>
      </c>
      <c r="B32" s="86"/>
      <c r="C32" s="86"/>
    </row>
    <row r="33" spans="1:3" x14ac:dyDescent="0.25">
      <c r="A33" s="26" t="s">
        <v>118</v>
      </c>
      <c r="B33" s="86"/>
      <c r="C33" s="86"/>
    </row>
    <row r="34" spans="1:3" x14ac:dyDescent="0.25">
      <c r="A34" s="24"/>
      <c r="B34" s="24"/>
      <c r="C34" s="24"/>
    </row>
    <row r="35" spans="1:3" x14ac:dyDescent="0.25">
      <c r="A35" s="24"/>
      <c r="B35" s="24"/>
      <c r="C35" s="24"/>
    </row>
    <row r="36" spans="1:3" x14ac:dyDescent="0.25">
      <c r="A36" s="24"/>
      <c r="B36" s="24"/>
      <c r="C36" s="24"/>
    </row>
    <row r="37" spans="1:3" x14ac:dyDescent="0.2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3"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8" t="s">
        <v>55</v>
      </c>
      <c r="B1" s="68"/>
      <c r="C1" s="68"/>
    </row>
    <row r="2" spans="1:3" ht="17.100000000000001" customHeight="1" x14ac:dyDescent="0.25">
      <c r="A2" s="10" t="s">
        <v>25</v>
      </c>
      <c r="B2" s="89" t="str">
        <f>'[2]AUTOS NOTA 321'!B2:C2</f>
        <v xml:space="preserve">SINIESTRO   LEGIS </v>
      </c>
      <c r="C2" s="90"/>
    </row>
    <row r="3" spans="1:3" ht="15.95" customHeight="1" x14ac:dyDescent="0.25">
      <c r="A3" s="5" t="s">
        <v>11</v>
      </c>
      <c r="B3" s="40" t="str">
        <f>'GENERALES NOTA 322'!B2:C2</f>
        <v>73001333300320230032300</v>
      </c>
      <c r="C3" s="40"/>
    </row>
    <row r="4" spans="1:3" x14ac:dyDescent="0.25">
      <c r="A4" s="5" t="s">
        <v>0</v>
      </c>
      <c r="B4" s="40" t="str">
        <f>'GENERALES NOTA 322'!B3:C3</f>
        <v>Juzgado Tercero Administrativo del Circuito de Ibagué, Tolima</v>
      </c>
      <c r="C4" s="40"/>
    </row>
    <row r="5" spans="1:3" ht="29.1" customHeight="1" x14ac:dyDescent="0.25">
      <c r="A5" s="5" t="s">
        <v>108</v>
      </c>
      <c r="B5" s="40" t="str">
        <f>'GENERALES NOTA 322'!B4:C4</f>
        <v>UNIVERSIDAD DEL TOLIMA -COSEQUIN LTDA-SEGUROS DEL ESTADO S.A -COMPAÑÍA DE SEGUROS SURA S.A -COMPAÑÍA DE SEGUROS ALLIANZ S.A</v>
      </c>
      <c r="C5" s="40"/>
    </row>
    <row r="6" spans="1:3" x14ac:dyDescent="0.25">
      <c r="A6" s="5" t="s">
        <v>1</v>
      </c>
      <c r="B6" s="40" t="str">
        <f>'GENERALES NOTA 322'!B5:C5</f>
        <v>JAVIER RICARDO PIRA RODRIGUEZ, (Hijo de la víctima), ANAYIBE RODRIGUEZ GUTIERREZ, (Madre de los hijos de la víctima), RHONAL STICK PIRA RODRIGUEZ, (Hijo de la víctima, nacimiento el 9 de febrero de 2009)</v>
      </c>
      <c r="C6" s="40"/>
    </row>
    <row r="7" spans="1:3" ht="43.5" customHeight="1" x14ac:dyDescent="0.25">
      <c r="A7" s="5" t="s">
        <v>109</v>
      </c>
      <c r="B7" s="40" t="str">
        <f>'GENERALES NOTA 322'!B6:C6</f>
        <v>DEMANDA DIRECTA</v>
      </c>
      <c r="C7" s="40"/>
    </row>
    <row r="8" spans="1:3" x14ac:dyDescent="0.25">
      <c r="A8" s="5" t="s">
        <v>120</v>
      </c>
      <c r="B8" s="40"/>
      <c r="C8" s="40"/>
    </row>
    <row r="9" spans="1:3" x14ac:dyDescent="0.25">
      <c r="A9" s="12" t="s">
        <v>52</v>
      </c>
      <c r="B9" s="91"/>
      <c r="C9" s="91"/>
    </row>
    <row r="10" spans="1:3" x14ac:dyDescent="0.25">
      <c r="A10" s="12" t="s">
        <v>121</v>
      </c>
      <c r="B10" s="40"/>
      <c r="C10" s="40"/>
    </row>
    <row r="11" spans="1:3" ht="30" x14ac:dyDescent="0.25">
      <c r="A11" s="12" t="s">
        <v>122</v>
      </c>
      <c r="B11" s="92"/>
      <c r="C11" s="59"/>
    </row>
    <row r="12" spans="1:3" ht="60" x14ac:dyDescent="0.25">
      <c r="A12" s="5" t="s">
        <v>64</v>
      </c>
      <c r="B12" s="40"/>
      <c r="C12" s="40"/>
    </row>
    <row r="13" spans="1:3" ht="60" x14ac:dyDescent="0.25">
      <c r="A13" s="5" t="s">
        <v>65</v>
      </c>
      <c r="B13" s="40"/>
      <c r="C13" s="40"/>
    </row>
    <row r="14" spans="1:3" x14ac:dyDescent="0.25">
      <c r="A14" s="5" t="s">
        <v>66</v>
      </c>
      <c r="B14" s="9"/>
      <c r="C14" s="9"/>
    </row>
    <row r="15" spans="1:3" x14ac:dyDescent="0.25">
      <c r="A15" s="12" t="s">
        <v>123</v>
      </c>
      <c r="B15" s="40"/>
      <c r="C15" s="40"/>
    </row>
    <row r="16" spans="1:3" x14ac:dyDescent="0.25">
      <c r="A16" s="9" t="s">
        <v>124</v>
      </c>
      <c r="B16" s="59"/>
      <c r="C16" s="59"/>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125</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59</v>
      </c>
      <c r="B1" t="s">
        <v>32</v>
      </c>
      <c r="C1" s="8" t="s">
        <v>31</v>
      </c>
      <c r="D1" s="8" t="s">
        <v>60</v>
      </c>
      <c r="E1" s="3" t="s">
        <v>16</v>
      </c>
      <c r="F1" s="2" t="s">
        <v>58</v>
      </c>
      <c r="G1" s="2" t="s">
        <v>127</v>
      </c>
      <c r="H1" s="4">
        <v>0.7</v>
      </c>
      <c r="I1" t="s">
        <v>12</v>
      </c>
      <c r="J1" t="s">
        <v>81</v>
      </c>
      <c r="L1" t="s">
        <v>133</v>
      </c>
    </row>
    <row r="2" spans="1:12" x14ac:dyDescent="0.25">
      <c r="A2" t="s">
        <v>67</v>
      </c>
      <c r="B2" t="s">
        <v>33</v>
      </c>
      <c r="C2" t="s">
        <v>71</v>
      </c>
      <c r="D2" s="2" t="s">
        <v>61</v>
      </c>
      <c r="E2" s="1" t="s">
        <v>19</v>
      </c>
      <c r="F2" s="2" t="s">
        <v>56</v>
      </c>
      <c r="G2" s="2" t="s">
        <v>128</v>
      </c>
      <c r="H2" s="4">
        <v>0.25</v>
      </c>
      <c r="I2" t="s">
        <v>77</v>
      </c>
      <c r="J2" t="s">
        <v>82</v>
      </c>
      <c r="L2" t="s">
        <v>110</v>
      </c>
    </row>
    <row r="3" spans="1:12" x14ac:dyDescent="0.25">
      <c r="A3" t="s">
        <v>68</v>
      </c>
      <c r="C3" t="s">
        <v>72</v>
      </c>
      <c r="D3" s="2" t="s">
        <v>62</v>
      </c>
      <c r="E3" s="1" t="s">
        <v>20</v>
      </c>
      <c r="F3" s="2" t="s">
        <v>57</v>
      </c>
      <c r="G3" s="2" t="s">
        <v>129</v>
      </c>
      <c r="H3" s="4">
        <v>0.55000000000000004</v>
      </c>
      <c r="I3" t="s">
        <v>78</v>
      </c>
      <c r="J3" t="s">
        <v>83</v>
      </c>
    </row>
    <row r="4" spans="1:12" x14ac:dyDescent="0.25">
      <c r="A4" t="s">
        <v>69</v>
      </c>
      <c r="C4" t="s">
        <v>73</v>
      </c>
      <c r="E4" s="1" t="s">
        <v>21</v>
      </c>
      <c r="G4" s="2" t="s">
        <v>130</v>
      </c>
      <c r="H4" s="4">
        <v>0.15</v>
      </c>
      <c r="I4" t="s">
        <v>79</v>
      </c>
      <c r="J4" t="s">
        <v>84</v>
      </c>
    </row>
    <row r="5" spans="1:12" x14ac:dyDescent="0.25">
      <c r="A5" t="s">
        <v>70</v>
      </c>
      <c r="E5" s="1" t="s">
        <v>17</v>
      </c>
      <c r="G5" s="2" t="s">
        <v>131</v>
      </c>
      <c r="H5" s="4">
        <v>0.7</v>
      </c>
      <c r="I5" t="s">
        <v>80</v>
      </c>
      <c r="J5" t="s">
        <v>85</v>
      </c>
    </row>
    <row r="6" spans="1:12" x14ac:dyDescent="0.25">
      <c r="E6" s="1" t="s">
        <v>18</v>
      </c>
      <c r="G6" s="2" t="s">
        <v>132</v>
      </c>
      <c r="H6" s="4">
        <v>0.3</v>
      </c>
      <c r="J6" t="s">
        <v>86</v>
      </c>
    </row>
    <row r="7" spans="1:12" x14ac:dyDescent="0.25">
      <c r="E7" s="1" t="s">
        <v>23</v>
      </c>
      <c r="G7" s="2" t="s">
        <v>56</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2024-03-15T23:42:11Z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