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CB6A7473-9345-4942-9F2D-16B2DF8372E8}"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<sst xmlns="http://schemas.openxmlformats.org/spreadsheetml/2006/main" count="195" uniqueCount="153">
  <si>
    <t>SOLICITUD DE ANTECEDENTES -ABOGADO EXTERNO-</t>
  </si>
  <si>
    <t>Radicado(23 digitos)</t>
  </si>
  <si>
    <t>Juzgado</t>
  </si>
  <si>
    <t>Demandado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</si>
  <si>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</si>
  <si>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</si>
  <si>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</si>
  <si>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</si>
  <si>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</si>
  <si>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</si>
  <si>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</si>
  <si>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</si>
  <si>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</si>
  <si>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</si>
  <si>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</si>
  <si>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</si>
  <si>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</si>
  <si>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</si>
  <si>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</si>
  <si>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</si>
  <si>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</si>
  <si>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</si>
  <si>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</si>
  <si>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</si>
  <si>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</si>
  <si>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</si>
  <si>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</si>
  <si>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</si>
  <si>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</si>
  <si>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</si>
  <si>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</si>
  <si>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</si>
  <si>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</si>
  <si>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</si>
  <si>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</si>
  <si>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</si>
  <si>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</si>
  <si>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</si>
  <si>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</si>
  <si>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</si>
  <si>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</si>
  <si>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</si>
  <si>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</si>
  <si>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</si>
  <si>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</si>
  <si>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</si>
  <si>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</si>
  <si>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</si>
  <si>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</si>
  <si>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</si>
  <si>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</si>
  <si>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</si>
  <si>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</si>
  <si>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</si>
  <si>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</si>
  <si>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</si>
  <si>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</si>
  <si>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</si>
  <si>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</si>
  <si>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</si>
  <si>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</si>
  <si>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</si>
  <si>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</si>
  <si>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</si>
  <si>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</si>
  <si>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</si>
  <si>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</si>
  <si>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</si>
  <si>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</si>
  <si>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</si>
  <si>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</si>
  <si>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</si>
  <si>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</si>
  <si>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</si>
  <si>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</si>
  <si>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</si>
  <si>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</si>
  <si>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</si>
  <si>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</si>
  <si>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</si>
  <si>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</si>
  <si>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</si>
  <si>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</si>
  <si>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</si>
  <si>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</si>
  <si>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</si>
  <si>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</si>
  <si>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</si>
  <si>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</si>
  <si>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</si>
  <si>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</si>
  <si>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</si>
  <si>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</si>
  <si>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</si>
  <si>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</si>
  <si>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</si>
  <si>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</si>
  <si>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</si>
  <si>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</si>
  <si>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</si>
  <si>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</si>
  <si>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</si>
  <si>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</si>
  <si>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</si>
  <si>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</si>
  <si>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</si>
  <si>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</si>
  <si>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</si>
  <si>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</si>
  <si>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</si>
  <si>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</si>
  <si>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</si>
  <si>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</si>
  <si>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</si>
  <si>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</si>
  <si>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</si>
  <si>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</si>
  <si>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</si>
  <si>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</si>
  <si>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</si>
  <si>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</si>
  <si>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</si>
  <si>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</si>
  <si>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</si>
  <si>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</si>
  <si>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</si>
  <si>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</si>
  <si>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</si>
  <si>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</si>
  <si>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</si>
  <si>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</si>
  <si>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</si>
  <si>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</si>
  <si>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</si>
  <si>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</si>
  <si>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</si>
  <si>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</si>
  <si>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</si>
  <si>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</si>
  <si>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</si>
  <si>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</si>
  <si>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</si>
  <si>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11001310500320220018300 </t>
  </si>
  <si>
    <t>3 LABORAL CIRCUITO BOGOTA</t>
  </si>
  <si>
    <t>CAJA DE COMPENSACIÓN FAMILIAR CAFAM Y OTROS</t>
  </si>
  <si>
    <t xml:space="preserve">VIDAL ANDRÉS RUEDA RODRÍGUEZ C.C. 79.871.871 </t>
  </si>
  <si>
    <t>SEGÚN LOS HECHOS DE LA DEMANDA, EL SEÑOR VIDAL ANDRÉS EL 21/01/1996 EMPEZÓ A PRESTAR SUS SERVICIOS COMO EMPACADOR PARA CAFAM, ADUCE QUE EL 01/02/1996 CELEBRÓ CONTRATO DE TRABAJO CON ESTA ÚLTIMA, QUE LO CONTRATARON PARA TRABAJAR MEDIO TIEMPO, SIN EMBARGO, EL TRABAJÓ LA JORNADA COMPLETA, POSTERIORMENTE FUE PROMOVIDO AL CARGO DE AUXILIAR DE MERCADEO Y DE SUPERMERCADO. ARGUMENTA QUE SIEMPRE LE HAN CANCELADO POR DEBAJO DEL SMLMV. ADUCE QUE EMPEZÓ A PADECER DE PATOLOGÍAS DE ORDEN MUSCULO ESQUELÉTICO DESDE EL AÑO 2005 Y QUE POR TAL MOTIVO, EL 17/09/2007 LA ARL BOLIVAR EMITIÓ RECOMENDACIONES LABORALES. QUE SU EMPLEADOR CAFAM NUNCA LE PAGÓ LAS INCAPACIDADES MÉDICAS DE MANERA COMPLETA, QUE NO VERIFICABA QUE SE CUMPLIERA CON SUS RECOMENDACIONES, QUE NO CUMPLIÓ CON SUS OBLIGACIONES DE IDENTIFICACIÓN DE PELIGROS, EVALUACIÓN DEL SISTEMA DE TRABAJO, VALORACIÓN DE CARGAS FISICAS. ARGUMENTA QUE SUFRE DE MANGUITO ROTATORIO DERECHO (ORIGEN LABORAL), TRASTORNO DE DISCO LUMBAR (ORIGEN LABORAL), EPICONDILITIS, TRASTORNO DE DISCO CERVICAL, EPISODIO DEPRESIVO, TENOSINOVITIS, TENDINITIS, EPICONDILITIS, BURSITIS Y APNEA DEL SUEÑO DE ORIGEN COMÚN. QUE EL 11/03/2021 LA JUNTA NACIONAL DE CALIFIACIÓN EMITIÓ DICTAMEN EN EL CUAL LE OTORGÓ UN PCL DEL 20,65% DE ORIGEN LABORAL.</t>
  </si>
  <si>
    <t>29/04/2024 (acceso al link del expediente)</t>
  </si>
  <si>
    <t xml:space="preserve">EXCEPCIONES DE MERITO FRENTE A LA DEMANDA: 
1. LAS EXCEPCIONES FORMULADAS POR LA ENTIDAD QUE EFECTUÓ EL LLAMAMIENTO EN GARANTÍA A MI PROCURADA
2. IMPOSIBILIDAD DE QUE LA AFP COLFONDOS S.A. RECONOZCA Y PAGUE LA PENSIÓN DE INVALIDEZ CUANDO LAS PATOLOGÍAS SON DE ORIGEN LABORAL Y NO HAY UN PORCENTAJE SUPERIOR AL 50%
3. FIRMEZA Y VALIDEZ DEL DICTAMEN No. 79871871-3653 DEL 11/03/2021 PROFERIDO POR LA JUNTA NACIONAL DE CALIFICACIÓN DE INVALIDEZ
4. LA PENSIÓN DE INVALIDEZ DEBE SER RECONOCIDA Y PAGADA POR LAS ENTIDADES DE SEGURIDAD SOCIAL: AFP O ARL SEGÚN EL ORIGEN DE LAS PATOLOGÍAS.
5. EL RECONOCIMIENTO Y PAGO DE ACREENCIAS E INDEMNIZACIONES DERIVADAS DE UN CONTRATO DE TRABAJO, ESTÁN A CARGO DEL EMPLEADOR Y NO DEL SISTEMA DE SEGURIDAD SOCIAL EN PENSIONES.
6. FALTA DE PRUEBA QUE SUSTENTE Y/O ACREDITE LOS ERRORES DEL DICTAMEN NO. 79871871-3653 DEL 11/03/2021 PROFERIDO POR LA JUNTA NACIONAL DE CALIFICACIÓN DE INVALIDEZ.
7. COBRO DE LO NO DEBIDO
8. ENRIQUECIMIENTO SIN JUSTA CAUSA 
9. PRESCRIPCIÓN
10. COMPENSACIÓN 
11. GENÉRICA O INNOMINADA.  
EXCEPCIONES DE MÉRITO FRENTE AL LLAMAMIENTO EN GARANTÍA:
1. FALTA DE COBERTURA TEMPORAL DE LA PÓLIZA DE SEGURO PREVISIONAL NO. 0209000001 EXPEDIDA POR ALLIANZ SEGUROS DE VIDA S.A. 
2. FALTA DE COBERTURA MATERIAL DE LA PÓLIZA DE SEGURO PREVISIONAL NO. 0209000001: (I)SÍ LAS PATOLOGÍAS DEL ACTOR SON DE ORIGEN LABORAL, (II) SI NO CUENTA CON UN PCL IGUAL O SUPERIOR AL 50% DE ORIGEN COMÚN Y, (III) SI NO ACREDITA LA DENSIDAD DE SEMANAS EXGIDIAS EN LA LEY 860 DE 2003
3. FALTA DE COBERTURA MATERIAL DE LA PÓLIZA DE SEGURO PREVISIONAL DE INVALIDEZ Y SOBREVIVENCIA NO. 0209000001 FRENTE AL PAGO DE INTERESES MORATORIOS, COSTAS Y AGENCIAS EN DERECHO Y DEMÁS CONCEPTOS DISIMILES A LOS CONCERTADOS EN LA CARATULA DE LA PÓLIZA EMITIDA POR ALLIANZ SEGUROS DE VIDA S.A.  
4. OBLIGATORIEDAD DE ATENDER EL MARCO DE LOS AMPAROS Y ALCANCE CONTRACTUAL DEL ASEGURADOR ANTE UNA EVENTUAL CONDENA EN CONTRA DE ALLIANZ SEGUROS DE VIDA S.A.
5. COBRO DE LO NO DEBIDO y ENRIQUECIMIENTO SIN CAUSA 
6. PRESCRIPCIÓN DE LA ACCIÓN DEL CONTRATO DE SEGURO 
7. COMPENSACIÓN 
8. GENÉRICA O INNOMINADA </t>
  </si>
  <si>
    <t>No es posible cuantificar las pretensiones en razón a que el demandante no ostenta una calificación de perdida de la capacidad laboral de origen común y un PCL igual o superior al 50%, que permita efectuar una liquidación de la prestación economica solicitada.</t>
  </si>
  <si>
    <t>AJR2138</t>
  </si>
  <si>
    <t>NO ES POSIBLE CUANTIFICAR LAS PRETENSIONES DE LA DEMANDA EN ATENCIÓN A QUE NO SE CUENTAN CON LOS DATOS PERTINENTES PARA EFECTUAR LA LIQUIDACIÓN</t>
  </si>
  <si>
    <t xml:space="preserve">La contingencia se califica eventual, ya que si bien en principio la póliza de seguro previsional No. 02090000001 no presta cobertura material y temporal, dependerá del debate probatorio confirmar o desvirtuar la responsabilidad de la AFP y consigo de ALLIANZ SEGUROS DE VIDA S.A. con ocasión a la eventual práctica de un nuevo dictamen de PCL al demandante.  
Lo primero que debe tomarse en consideración es que ALLIANZ SEGUROS DE VIDA S.A. fue llamada en garantía por la AFP COLFONDOS S.A. con ocasión a la Póliza de Seguro Previsional No. 02090000001, en la cual funge como tomadora y asegurada la AFP y como beneficiario los afiliados de aquella, contrato el cual, conforme al dictamen de PCL que actualmente se encuentra en firme , inicialmente no presta cobertura material ni temporal, dependiendo de la práctica de un nuevo dictamen de PCL, determinar si la póliza prestaría o no cobertura.  Frente a la cobertura material, se concertaron como amparos los siguientes (i) la suma adicional necesaria para financiar la pensión de sobrevivencia e invalidez de los afiliados a la AFP y (ii) auxilio funerario, en el presente caso, la AFP llamó en garantía a la seguradora con el fin de que esta última reconozca y pague la respectiva suma adicional, teniendo en cuenta que el actor solicita el reconocimiento y pago de una pensión de invalidez de origen común, puesto que, mediante los dictámenes del 11/07/2019 y del 19/12/2019 emitidos por la JNCI le otorgaron a las patologías de Trastorno de disco cervical con radiculopatía (M501) y Episodio depresivo moderado (F321), origen común, sin embargo, la JNCI mediante dictamen No. 79871871-3653 del 11/03/2021 calificó al señor VIDAL ANDRÉS y otorgó un PCL del 20.65% de origen laboral el cual se encuentra en firme. Frente a la cobertura temporal, se precisa que su modalidad es ocurrencia, con una vigencia comprendida entre el 02/05/1994 al 31/12/1994, del 01/01/1995 al 31/12/1995, del 01/01/1996 al 31/12/1996, del 31/12/1996 al 31/12/1997, del 01/02/1998 al 31/12/1998 y del 01/01/2000 al 31/12/2000, en principio la póliza no prestaría cobertura temporal si se analiza la prestación con ocasión al dictamen emitido por la JNCI-actualmente en firme- puesto que la fecha de estructuración de las patologías que padece el actor se estructuraron el 10/02/2020, es decir, con posterioridad a la fecha fin de vigencia de la póliza. Sin embargo, dado el caso en que se ordene la práctica de un nuevo dictamen de PCL y que en este se determine que la fecha de estructuración data entre el 02/05/1994 al 31/12/1994, del 01/01/1995 al 31/12/1995, del 01/01/1996 al 31/12/1996, del 31/12/1996 al 31/12/1997, del 01/02/1998 al 31/12/1998 y del 01/01/2000 al 31/12/2000 la póliza prestaría cobertura temporal siempre que el origen de las patologías sea común.   
En consecuencia, frente a la responsabilidad de la Aseguradora, se precisa que en gracia al dictamen No. 79871871-3653 del 11/03/2021, el cual se encuentra en firme hasta la fecha, no le asiste la responsabilidad a la compañía de amparar la suma adicional que se llegase a requerir para completar el capital que financie, toda vez que, (i) para la fecha de estructuración de la enfermedad, el contrato de seguro previsional con la AFP ya había finalizado, (ii) no cuenta con un PCL igual o superior al 50% y, (iii) el origen de las patologías es laboral, sin embargo, llegado el caso en que, el Juez ordene la práctica de un nuevo dictamen en el cual se determine un PCL igual o superior al 50% de origen común y con fecha de estructuración entre el 02/05/1994 al 31/12/1994, del 01/01/1995 al 31/12/1995, del 01/01/1996 al 31/12/1996, del 31/12/1996 al 31/12/1997, del 01/02/1998 al 31/12/1998 y del 01/01/2000 al 31/12/2000, a la aseguradora le tocará asumir la suma adicional necesaria para financiar la pensión de invalidez. Por consiguiente, el resultado de la prueba determinará la calificación de la contingencia de eventual a probable o de eventual a remota. Por tal motivo, una vez se notifique y corran traslado del dictamen, se reevaluará la vigencia de esta calificación de contingencia.  
 Lo anterior,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</si>
</sst>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90" zoomScaleNormal="9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142</v>
      </c>
      <c r="C2" s="52"/>
    </row>
    <row r="3" spans="1:3" x14ac:dyDescent="0.25">
      <c r="A3" s="5" t="s">
        <v>2</v>
      </c>
      <c r="B3" s="53" t="s">
        <v>143</v>
      </c>
      <c r="C3" s="54"/>
    </row>
    <row r="4" spans="1:3" x14ac:dyDescent="0.25">
      <c r="A4" s="5" t="s">
        <v>3</v>
      </c>
      <c r="B4" s="53" t="s">
        <v>144</v>
      </c>
      <c r="C4" s="54"/>
    </row>
    <row r="5" spans="1:3" ht="14.45" customHeight="1" x14ac:dyDescent="0.25">
      <c r="A5" s="5" t="s">
        <v>4</v>
      </c>
      <c r="B5" s="47" t="s">
        <v>145</v>
      </c>
      <c r="C5" s="47"/>
    </row>
    <row r="6" spans="1:3" x14ac:dyDescent="0.25">
      <c r="A6" s="5" t="s">
        <v>5</v>
      </c>
      <c r="B6" s="36" t="s">
        <v>6</v>
      </c>
      <c r="C6" s="36"/>
    </row>
    <row r="7" spans="1:3" x14ac:dyDescent="0.25">
      <c r="A7" s="5" t="s">
        <v>7</v>
      </c>
      <c r="B7" s="36" t="s">
        <v>8</v>
      </c>
      <c r="C7" s="36"/>
    </row>
    <row r="8" spans="1:3" x14ac:dyDescent="0.25">
      <c r="A8" s="5" t="s">
        <v>9</v>
      </c>
      <c r="B8" s="46" t="s">
        <v>8</v>
      </c>
      <c r="C8" s="46"/>
    </row>
    <row r="9" spans="1:3" x14ac:dyDescent="0.25">
      <c r="A9" s="5" t="s">
        <v>10</v>
      </c>
      <c r="B9" s="47" t="s">
        <v>8</v>
      </c>
      <c r="C9" s="47"/>
    </row>
    <row r="10" spans="1:3" x14ac:dyDescent="0.25">
      <c r="A10" s="5" t="s">
        <v>11</v>
      </c>
      <c r="B10" s="47" t="s">
        <v>8</v>
      </c>
      <c r="C10" s="47"/>
    </row>
    <row r="11" spans="1:3" ht="23.25" customHeight="1" x14ac:dyDescent="0.25">
      <c r="A11" s="5" t="s">
        <v>12</v>
      </c>
      <c r="B11" s="48" t="s">
        <v>13</v>
      </c>
      <c r="C11" s="49"/>
    </row>
    <row r="12" spans="1:3" x14ac:dyDescent="0.25">
      <c r="A12" s="37" t="s">
        <v>14</v>
      </c>
      <c r="B12" s="36" t="s">
        <v>146</v>
      </c>
      <c r="C12" s="36"/>
    </row>
    <row r="13" spans="1:3" ht="30" customHeight="1" x14ac:dyDescent="0.25">
      <c r="A13" s="37"/>
      <c r="B13" s="36"/>
      <c r="C13" s="36"/>
    </row>
    <row r="14" spans="1:3" ht="116.25" customHeight="1" x14ac:dyDescent="0.25">
      <c r="A14" s="37"/>
      <c r="B14" s="36"/>
      <c r="C14" s="36"/>
    </row>
    <row r="15" spans="1:3" ht="30" x14ac:dyDescent="0.25">
      <c r="A15" s="5" t="s">
        <v>15</v>
      </c>
      <c r="B15" s="40" t="s">
        <v>151</v>
      </c>
      <c r="C15" s="41"/>
    </row>
    <row r="16" spans="1:3" ht="33.75" customHeight="1" x14ac:dyDescent="0.25">
      <c r="A16" s="42" t="s">
        <v>16</v>
      </c>
      <c r="B16" s="43" t="s">
        <v>17</v>
      </c>
      <c r="C16" s="43"/>
    </row>
    <row r="17" spans="1:3" ht="33.75" customHeight="1" x14ac:dyDescent="0.25">
      <c r="A17" s="42"/>
      <c r="B17" s="11" t="s">
        <v>18</v>
      </c>
      <c r="C17" s="6"/>
    </row>
    <row r="18" spans="1:3" ht="33.75" customHeight="1" x14ac:dyDescent="0.25">
      <c r="A18" s="42"/>
      <c r="B18" s="11" t="s">
        <v>19</v>
      </c>
      <c r="C18" s="6"/>
    </row>
    <row r="19" spans="1:3" x14ac:dyDescent="0.25">
      <c r="A19" s="42"/>
      <c r="B19" s="44" t="s">
        <v>20</v>
      </c>
      <c r="C19" s="45"/>
    </row>
    <row r="20" spans="1:3" x14ac:dyDescent="0.25">
      <c r="A20" s="42"/>
      <c r="B20" s="11"/>
      <c r="C20" s="6"/>
    </row>
    <row r="21" spans="1:3" x14ac:dyDescent="0.25">
      <c r="A21" s="42"/>
      <c r="B21" s="11"/>
      <c r="C21" s="6"/>
    </row>
    <row r="22" spans="1:3" x14ac:dyDescent="0.25">
      <c r="A22" s="42"/>
      <c r="B22" s="44" t="s">
        <v>21</v>
      </c>
      <c r="C22" s="45"/>
    </row>
    <row r="23" spans="1:3" x14ac:dyDescent="0.25">
      <c r="A23" s="42"/>
      <c r="B23" s="11"/>
      <c r="C23" s="16"/>
    </row>
    <row r="24" spans="1:3" x14ac:dyDescent="0.25">
      <c r="A24" s="5" t="s">
        <v>22</v>
      </c>
      <c r="B24" s="36" t="s">
        <v>23</v>
      </c>
      <c r="C24" s="36"/>
    </row>
    <row r="25" spans="1:3" x14ac:dyDescent="0.25">
      <c r="A25" s="5" t="s">
        <v>24</v>
      </c>
      <c r="B25" s="36" t="s">
        <v>25</v>
      </c>
      <c r="C25" s="36"/>
    </row>
    <row r="26" spans="1:3" x14ac:dyDescent="0.25">
      <c r="A26" s="5" t="s">
        <v>26</v>
      </c>
      <c r="B26" s="36" t="s">
        <v>27</v>
      </c>
      <c r="C26" s="36"/>
    </row>
    <row r="27" spans="1:3" x14ac:dyDescent="0.25">
      <c r="A27" s="5" t="s">
        <v>28</v>
      </c>
      <c r="B27" s="38">
        <v>45411</v>
      </c>
      <c r="C27" s="39"/>
    </row>
    <row r="28" spans="1:3" x14ac:dyDescent="0.25">
      <c r="A28" s="5" t="s">
        <v>29</v>
      </c>
      <c r="B28" s="35" t="s">
        <v>147</v>
      </c>
      <c r="C28" s="35"/>
    </row>
    <row r="29" spans="1:3" x14ac:dyDescent="0.25">
      <c r="A29" s="5" t="s">
        <v>30</v>
      </c>
      <c r="B29" s="35">
        <v>45427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31</v>
      </c>
      <c r="B1" s="65"/>
      <c r="C1" s="65"/>
    </row>
    <row r="2" spans="1:3" x14ac:dyDescent="0.25">
      <c r="A2" s="13" t="s">
        <v>32</v>
      </c>
      <c r="B2" s="66" t="s">
        <v>33</v>
      </c>
      <c r="C2" s="67"/>
    </row>
    <row r="3" spans="1:3" x14ac:dyDescent="0.25">
      <c r="A3" s="5" t="s">
        <v>1</v>
      </c>
      <c r="B3" s="36" t="str">
        <f>'GENERALES NOTA 322'!B2:C2</f>
        <v xml:space="preserve">11001310500320220018300 </v>
      </c>
      <c r="C3" s="36"/>
    </row>
    <row r="4" spans="1:3" x14ac:dyDescent="0.25">
      <c r="A4" s="5" t="s">
        <v>2</v>
      </c>
      <c r="B4" s="36" t="str">
        <f>'GENERALES NOTA 322'!B3:C3</f>
        <v>3 LABORAL CIRCUITO BOGOTA</v>
      </c>
      <c r="C4" s="36"/>
    </row>
    <row r="5" spans="1:3" x14ac:dyDescent="0.25">
      <c r="A5" s="5" t="s">
        <v>3</v>
      </c>
      <c r="B5" s="36" t="str">
        <f>'GENERALES NOTA 322'!B4:C4</f>
        <v>CAJA DE COMPENSACIÓN FAMILIAR CAFAM Y OTROS</v>
      </c>
      <c r="C5" s="36"/>
    </row>
    <row r="6" spans="1:3" x14ac:dyDescent="0.25">
      <c r="A6" s="5" t="s">
        <v>4</v>
      </c>
      <c r="B6" s="36" t="str">
        <f>'GENERALES NOTA 322'!B5:C5</f>
        <v xml:space="preserve">VIDAL ANDRÉS RUEDA RODRÍGUEZ C.C. 79.871.871 </v>
      </c>
      <c r="C6" s="36"/>
    </row>
    <row r="7" spans="1:3" x14ac:dyDescent="0.25">
      <c r="A7" s="5" t="s">
        <v>5</v>
      </c>
      <c r="B7" s="36" t="str">
        <f>'GENERALES NOTA 322'!B6:C6</f>
        <v>LLAMADA EN GARANTIA</v>
      </c>
      <c r="C7" s="36"/>
    </row>
    <row r="8" spans="1:3" x14ac:dyDescent="0.25">
      <c r="A8" s="13" t="s">
        <v>34</v>
      </c>
      <c r="B8" s="36"/>
      <c r="C8" s="36"/>
    </row>
    <row r="9" spans="1:3" x14ac:dyDescent="0.25">
      <c r="A9" s="13" t="s">
        <v>12</v>
      </c>
      <c r="B9" s="36"/>
      <c r="C9" s="36"/>
    </row>
    <row r="10" spans="1:3" x14ac:dyDescent="0.25">
      <c r="A10" s="13" t="s">
        <v>35</v>
      </c>
      <c r="B10" s="66"/>
      <c r="C10" s="68"/>
    </row>
    <row r="11" spans="1:3" x14ac:dyDescent="0.25">
      <c r="A11" s="13" t="s">
        <v>36</v>
      </c>
      <c r="B11" s="66"/>
      <c r="C11" s="67"/>
    </row>
    <row r="12" spans="1:3" x14ac:dyDescent="0.25">
      <c r="A12" s="13" t="s">
        <v>37</v>
      </c>
      <c r="B12" s="53"/>
      <c r="C12" s="54"/>
    </row>
    <row r="13" spans="1:3" x14ac:dyDescent="0.25">
      <c r="A13" s="13" t="s">
        <v>38</v>
      </c>
      <c r="B13" s="36"/>
      <c r="C13" s="36"/>
    </row>
    <row r="14" spans="1:3" x14ac:dyDescent="0.25">
      <c r="A14" s="13" t="s">
        <v>39</v>
      </c>
      <c r="B14" s="36"/>
      <c r="C14" s="36"/>
    </row>
    <row r="15" spans="1:3" x14ac:dyDescent="0.25">
      <c r="A15" s="13" t="s">
        <v>40</v>
      </c>
      <c r="B15" s="36"/>
      <c r="C15" s="36"/>
    </row>
    <row r="16" spans="1:3" x14ac:dyDescent="0.25">
      <c r="A16" s="63" t="s">
        <v>41</v>
      </c>
      <c r="B16" s="36"/>
      <c r="C16" s="36"/>
    </row>
    <row r="17" spans="1:3" x14ac:dyDescent="0.25">
      <c r="A17" s="64"/>
      <c r="B17" s="9" t="s">
        <v>42</v>
      </c>
      <c r="C17" s="10" t="s">
        <v>43</v>
      </c>
    </row>
    <row r="18" spans="1:3" x14ac:dyDescent="0.25">
      <c r="A18" s="64"/>
      <c r="B18" s="11"/>
      <c r="C18" s="11"/>
    </row>
    <row r="19" spans="1:3" x14ac:dyDescent="0.25">
      <c r="A19" s="64"/>
      <c r="B19" s="11"/>
      <c r="C19" s="11"/>
    </row>
    <row r="20" spans="1:3" x14ac:dyDescent="0.25">
      <c r="A20" s="64"/>
      <c r="B20" s="11"/>
      <c r="C20" s="11"/>
    </row>
    <row r="21" spans="1:3" x14ac:dyDescent="0.25">
      <c r="A21" s="13" t="s">
        <v>44</v>
      </c>
      <c r="B21" s="36"/>
      <c r="C21" s="36"/>
    </row>
    <row r="22" spans="1:3" x14ac:dyDescent="0.25">
      <c r="A22" s="13" t="s">
        <v>45</v>
      </c>
      <c r="B22" s="53"/>
      <c r="C22" s="54"/>
    </row>
    <row r="23" spans="1:3" x14ac:dyDescent="0.25">
      <c r="A23" s="13" t="s">
        <v>46</v>
      </c>
      <c r="B23" s="36"/>
      <c r="C23" s="36"/>
    </row>
    <row r="24" spans="1:3" x14ac:dyDescent="0.25">
      <c r="A24" s="13" t="s">
        <v>47</v>
      </c>
      <c r="B24" s="36"/>
      <c r="C24" s="36"/>
    </row>
    <row r="25" spans="1:3" x14ac:dyDescent="0.25">
      <c r="A25" s="13" t="s">
        <v>48</v>
      </c>
      <c r="B25" s="36"/>
      <c r="C25" s="36"/>
    </row>
    <row r="26" spans="1:3" x14ac:dyDescent="0.25">
      <c r="A26" s="12" t="s">
        <v>49</v>
      </c>
      <c r="B26" s="36"/>
      <c r="C26" s="36"/>
    </row>
    <row r="27" spans="1:3" x14ac:dyDescent="0.25">
      <c r="A27" s="62" t="s">
        <v>50</v>
      </c>
      <c r="B27" s="62"/>
      <c r="C27" s="62"/>
    </row>
    <row r="28" spans="1:3" ht="14.45" customHeight="1" x14ac:dyDescent="0.25">
      <c r="A28" s="57" t="s">
        <v>51</v>
      </c>
      <c r="B28" s="58"/>
      <c r="C28" s="31"/>
    </row>
    <row r="29" spans="1:3" ht="14.45" customHeight="1" x14ac:dyDescent="0.25">
      <c r="A29" s="59" t="s">
        <v>52</v>
      </c>
      <c r="B29" s="60"/>
      <c r="C29" s="31"/>
    </row>
    <row r="30" spans="1:3" ht="14.45" customHeight="1" x14ac:dyDescent="0.25">
      <c r="A30" s="59" t="s">
        <v>53</v>
      </c>
      <c r="B30" s="60"/>
      <c r="C30" s="32"/>
    </row>
    <row r="31" spans="1:3" ht="14.45" customHeight="1" x14ac:dyDescent="0.25">
      <c r="A31" s="59" t="s">
        <v>54</v>
      </c>
      <c r="B31" s="60"/>
      <c r="C31" s="31"/>
    </row>
    <row r="32" spans="1:3" x14ac:dyDescent="0.25">
      <c r="A32" s="59" t="s">
        <v>55</v>
      </c>
      <c r="B32" s="60"/>
      <c r="C32" s="31"/>
    </row>
    <row r="33" spans="1:3" ht="14.45" customHeight="1" x14ac:dyDescent="0.25">
      <c r="A33" s="59" t="s">
        <v>56</v>
      </c>
      <c r="B33" s="60"/>
      <c r="C33" s="31"/>
    </row>
    <row r="34" spans="1:3" ht="14.45" customHeight="1" x14ac:dyDescent="0.25">
      <c r="A34" s="59" t="s">
        <v>57</v>
      </c>
      <c r="B34" s="60"/>
      <c r="C34" s="33"/>
    </row>
    <row r="35" spans="1:3" x14ac:dyDescent="0.25">
      <c r="A35" s="57" t="s">
        <v>58</v>
      </c>
      <c r="B35" s="58"/>
      <c r="C35" s="34"/>
    </row>
    <row r="36" spans="1:3" x14ac:dyDescent="0.25">
      <c r="A36" s="61" t="s">
        <v>59</v>
      </c>
      <c r="B36" s="61"/>
      <c r="C36" s="61"/>
    </row>
    <row r="37" spans="1:3" x14ac:dyDescent="0.25">
      <c r="A37" s="55" t="s">
        <v>60</v>
      </c>
      <c r="B37" s="55"/>
      <c r="C37" s="11"/>
    </row>
    <row r="38" spans="1:3" x14ac:dyDescent="0.25">
      <c r="A38" s="55" t="s">
        <v>61</v>
      </c>
      <c r="B38" s="55"/>
      <c r="C38" s="11"/>
    </row>
    <row r="39" spans="1:3" x14ac:dyDescent="0.25">
      <c r="A39" s="55" t="s">
        <v>62</v>
      </c>
      <c r="B39" s="55"/>
      <c r="C39" s="11"/>
    </row>
    <row r="40" spans="1:3" x14ac:dyDescent="0.25">
      <c r="A40" s="55" t="s">
        <v>63</v>
      </c>
      <c r="B40" s="55"/>
      <c r="C40" s="11"/>
    </row>
    <row r="41" spans="1:3" x14ac:dyDescent="0.25">
      <c r="A41" s="55" t="s">
        <v>64</v>
      </c>
      <c r="B41" s="55"/>
      <c r="C41" s="11"/>
    </row>
    <row r="42" spans="1:3" x14ac:dyDescent="0.25">
      <c r="A42" s="55" t="s">
        <v>65</v>
      </c>
      <c r="B42" s="55"/>
      <c r="C42" s="11"/>
    </row>
    <row r="43" spans="1:3" x14ac:dyDescent="0.25">
      <c r="A43" s="55" t="s">
        <v>66</v>
      </c>
      <c r="B43" s="55"/>
      <c r="C43" s="11"/>
    </row>
    <row r="44" spans="1:3" x14ac:dyDescent="0.25">
      <c r="A44" s="55" t="s">
        <v>67</v>
      </c>
      <c r="B44" s="55"/>
      <c r="C44" s="11"/>
    </row>
    <row r="45" spans="1:3" x14ac:dyDescent="0.25">
      <c r="A45" s="55" t="s">
        <v>68</v>
      </c>
      <c r="B45" s="55"/>
      <c r="C45" s="11"/>
    </row>
    <row r="46" spans="1:3" x14ac:dyDescent="0.25">
      <c r="A46" s="55" t="s">
        <v>69</v>
      </c>
      <c r="B46" s="55"/>
      <c r="C46" s="11"/>
    </row>
    <row r="47" spans="1:3" x14ac:dyDescent="0.25">
      <c r="A47" s="55" t="s">
        <v>70</v>
      </c>
      <c r="B47" s="55"/>
      <c r="C47" s="11"/>
    </row>
    <row r="48" spans="1:3" x14ac:dyDescent="0.25">
      <c r="A48" s="55" t="s">
        <v>71</v>
      </c>
      <c r="B48" s="55"/>
      <c r="C48" s="11"/>
    </row>
    <row r="49" spans="1:3" x14ac:dyDescent="0.25">
      <c r="A49" s="55" t="s">
        <v>72</v>
      </c>
      <c r="B49" s="55"/>
      <c r="C49" s="11"/>
    </row>
    <row r="50" spans="1:3" x14ac:dyDescent="0.25">
      <c r="A50" s="55" t="s">
        <v>73</v>
      </c>
      <c r="B50" s="55"/>
      <c r="C50" s="11"/>
    </row>
    <row r="51" spans="1:3" x14ac:dyDescent="0.25">
      <c r="A51" s="55" t="s">
        <v>74</v>
      </c>
      <c r="B51" s="55"/>
      <c r="C51" s="11"/>
    </row>
    <row r="52" spans="1:3" x14ac:dyDescent="0.25">
      <c r="A52" s="55" t="s">
        <v>75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6"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76</v>
      </c>
      <c r="B1" s="65"/>
      <c r="C1" s="65"/>
    </row>
    <row r="2" spans="1:6" x14ac:dyDescent="0.25">
      <c r="A2" s="20" t="s">
        <v>32</v>
      </c>
      <c r="B2" s="73" t="s">
        <v>150</v>
      </c>
      <c r="C2" s="74"/>
    </row>
    <row r="3" spans="1:6" x14ac:dyDescent="0.25">
      <c r="A3" s="21" t="s">
        <v>1</v>
      </c>
      <c r="B3" s="75" t="str">
        <f>'GENERALES NOTA 322'!B2:C2</f>
        <v xml:space="preserve">11001310500320220018300 </v>
      </c>
      <c r="C3" s="75"/>
    </row>
    <row r="4" spans="1:6" x14ac:dyDescent="0.25">
      <c r="A4" s="21" t="s">
        <v>2</v>
      </c>
      <c r="B4" s="75" t="str">
        <f>'GENERALES NOTA 322'!B3:C3</f>
        <v>3 LABORAL CIRCUITO BOGOTA</v>
      </c>
      <c r="C4" s="75"/>
    </row>
    <row r="5" spans="1:6" x14ac:dyDescent="0.25">
      <c r="A5" s="21" t="s">
        <v>3</v>
      </c>
      <c r="B5" s="75" t="str">
        <f>'GENERALES NOTA 322'!B4:C4</f>
        <v>CAJA DE COMPENSACIÓN FAMILIAR CAFAM Y OTROS</v>
      </c>
      <c r="C5" s="75"/>
    </row>
    <row r="6" spans="1:6" ht="14.45" customHeight="1" x14ac:dyDescent="0.25">
      <c r="A6" s="21" t="s">
        <v>4</v>
      </c>
      <c r="B6" s="75" t="str">
        <f>'GENERALES NOTA 322'!B5:C5</f>
        <v xml:space="preserve">VIDAL ANDRÉS RUEDA RODRÍGUEZ C.C. 79.871.871 </v>
      </c>
      <c r="C6" s="75"/>
    </row>
    <row r="7" spans="1:6" x14ac:dyDescent="0.25">
      <c r="A7" s="21" t="s">
        <v>5</v>
      </c>
      <c r="B7" s="75" t="str">
        <f>'GENERALES NOTA 322'!B6:C6</f>
        <v>LLAMADA EN GARANTIA</v>
      </c>
      <c r="C7" s="75"/>
    </row>
    <row r="8" spans="1:6" ht="30" x14ac:dyDescent="0.25">
      <c r="A8" s="21" t="s">
        <v>15</v>
      </c>
      <c r="B8" s="69" t="str">
        <f>'GENERALES NOTA 322'!B15:C15</f>
        <v>NO ES POSIBLE CUANTIFICAR LAS PRETENSIONES DE LA DEMANDA EN ATENCIÓN A QUE NO SE CUENTAN CON LOS DATOS PERTINENTES PARA EFECTUAR LA LIQUIDACIÓN</v>
      </c>
      <c r="C8" s="70"/>
    </row>
    <row r="9" spans="1:6" x14ac:dyDescent="0.25">
      <c r="A9" s="76" t="s">
        <v>16</v>
      </c>
      <c r="B9" s="77" t="s">
        <v>17</v>
      </c>
      <c r="C9" s="78"/>
    </row>
    <row r="10" spans="1:6" x14ac:dyDescent="0.25">
      <c r="A10" s="76"/>
      <c r="B10" s="22" t="s">
        <v>18</v>
      </c>
      <c r="C10" s="19">
        <f>'GENERALES NOTA 322'!C17</f>
        <v>0</v>
      </c>
    </row>
    <row r="11" spans="1:6" x14ac:dyDescent="0.25">
      <c r="A11" s="76"/>
      <c r="B11" s="22" t="s">
        <v>19</v>
      </c>
      <c r="C11" s="19">
        <f>'GENERALES NOTA 322'!C18</f>
        <v>0</v>
      </c>
    </row>
    <row r="12" spans="1:6" x14ac:dyDescent="0.25">
      <c r="A12" s="76"/>
      <c r="B12" s="77"/>
      <c r="C12" s="78"/>
    </row>
    <row r="13" spans="1:6" x14ac:dyDescent="0.25">
      <c r="A13" s="76"/>
      <c r="B13" s="22" t="s">
        <v>77</v>
      </c>
      <c r="C13" s="24"/>
    </row>
    <row r="14" spans="1:6" x14ac:dyDescent="0.25">
      <c r="A14" s="76"/>
      <c r="B14" s="22" t="s">
        <v>78</v>
      </c>
      <c r="C14" s="24"/>
      <c r="E14" t="s">
        <v>79</v>
      </c>
      <c r="F14" s="17">
        <v>0.7</v>
      </c>
    </row>
    <row r="15" spans="1:6" x14ac:dyDescent="0.25">
      <c r="A15" s="23" t="s">
        <v>80</v>
      </c>
      <c r="B15" s="73" t="s">
        <v>138</v>
      </c>
      <c r="C15" s="74"/>
    </row>
    <row r="16" spans="1:6" ht="15" customHeight="1" x14ac:dyDescent="0.25">
      <c r="A16" s="21" t="s">
        <v>82</v>
      </c>
      <c r="B16" s="71" t="s">
        <v>152</v>
      </c>
      <c r="C16" s="72"/>
    </row>
    <row r="17" spans="1:3" ht="28.5" customHeight="1" x14ac:dyDescent="0.25">
      <c r="A17" s="14" t="s">
        <v>83</v>
      </c>
      <c r="B17" s="81">
        <f>((C19+C20+C22+C23)-C26)*C25*C27</f>
        <v>0</v>
      </c>
      <c r="C17" s="81"/>
    </row>
    <row r="18" spans="1:3" x14ac:dyDescent="0.25">
      <c r="A18" s="23" t="s">
        <v>84</v>
      </c>
      <c r="B18" s="79" t="s">
        <v>17</v>
      </c>
      <c r="C18" s="80"/>
    </row>
    <row r="19" spans="1:3" x14ac:dyDescent="0.25">
      <c r="A19" s="87"/>
      <c r="B19" s="22" t="s">
        <v>18</v>
      </c>
      <c r="C19" s="19">
        <v>0</v>
      </c>
    </row>
    <row r="20" spans="1:3" x14ac:dyDescent="0.25">
      <c r="A20" s="88"/>
      <c r="B20" s="22" t="s">
        <v>19</v>
      </c>
      <c r="C20" s="19">
        <v>0</v>
      </c>
    </row>
    <row r="21" spans="1:3" x14ac:dyDescent="0.25">
      <c r="A21" s="88"/>
      <c r="B21" s="77" t="s">
        <v>20</v>
      </c>
      <c r="C21" s="78"/>
    </row>
    <row r="22" spans="1:3" x14ac:dyDescent="0.25">
      <c r="A22" s="88"/>
      <c r="B22" s="22" t="s">
        <v>77</v>
      </c>
      <c r="C22" s="19">
        <v>0</v>
      </c>
    </row>
    <row r="23" spans="1:3" ht="45" x14ac:dyDescent="0.25">
      <c r="A23" s="88"/>
      <c r="B23" s="22" t="s">
        <v>85</v>
      </c>
      <c r="C23" s="19">
        <v>0</v>
      </c>
    </row>
    <row r="24" spans="1:3" x14ac:dyDescent="0.25">
      <c r="A24" s="88"/>
      <c r="B24" s="77" t="s">
        <v>86</v>
      </c>
      <c r="C24" s="78"/>
    </row>
    <row r="25" spans="1:3" x14ac:dyDescent="0.25">
      <c r="A25" s="25"/>
      <c r="B25" s="22" t="s">
        <v>87</v>
      </c>
      <c r="C25" s="26">
        <v>0</v>
      </c>
    </row>
    <row r="26" spans="1:3" x14ac:dyDescent="0.25">
      <c r="A26" s="27"/>
      <c r="B26" s="22" t="s">
        <v>36</v>
      </c>
      <c r="C26" s="28">
        <v>0</v>
      </c>
    </row>
    <row r="27" spans="1:3" x14ac:dyDescent="0.25">
      <c r="A27" s="27"/>
      <c r="B27" s="22" t="s">
        <v>88</v>
      </c>
      <c r="C27" s="26">
        <v>0</v>
      </c>
    </row>
    <row r="28" spans="1:3" x14ac:dyDescent="0.25">
      <c r="A28" s="18" t="s">
        <v>89</v>
      </c>
      <c r="B28" s="81">
        <f>IFERROR(B17*(VLOOKUP(B15,Hoja2!$G$1:$H$6,2,0)),16666)</f>
        <v>0</v>
      </c>
      <c r="C28" s="81"/>
    </row>
    <row r="29" spans="1:3" ht="30" x14ac:dyDescent="0.25">
      <c r="A29" s="21" t="s">
        <v>90</v>
      </c>
      <c r="B29" s="82" t="s">
        <v>149</v>
      </c>
      <c r="C29" s="83"/>
    </row>
    <row r="30" spans="1:3" ht="30" x14ac:dyDescent="0.25">
      <c r="A30" s="21" t="s">
        <v>91</v>
      </c>
      <c r="B30" s="84" t="s">
        <v>148</v>
      </c>
      <c r="C30" s="85"/>
    </row>
    <row r="31" spans="1:3" ht="18.75" x14ac:dyDescent="0.25">
      <c r="A31" s="29" t="s">
        <v>92</v>
      </c>
      <c r="B31" s="29"/>
      <c r="C31" s="29"/>
    </row>
    <row r="32" spans="1:3" x14ac:dyDescent="0.25">
      <c r="A32" s="30" t="s">
        <v>93</v>
      </c>
      <c r="B32" s="86"/>
      <c r="C32" s="86"/>
    </row>
    <row r="33" spans="1:3" x14ac:dyDescent="0.25">
      <c r="A33" s="30" t="s">
        <v>94</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95</v>
      </c>
      <c r="B1" s="65"/>
      <c r="C1" s="65"/>
    </row>
    <row r="2" spans="1:3" ht="17.100000000000001" customHeight="1" x14ac:dyDescent="0.25">
      <c r="A2" s="13" t="s">
        <v>32</v>
      </c>
      <c r="B2" s="66" t="str">
        <f>'[2]AUTOS NOTA 321'!B2:C2</f>
        <v xml:space="preserve">SINIESTRO   LEGIS </v>
      </c>
      <c r="C2" s="67"/>
    </row>
    <row r="3" spans="1:3" ht="15.95" customHeight="1" x14ac:dyDescent="0.25">
      <c r="A3" s="5" t="s">
        <v>1</v>
      </c>
      <c r="B3" s="36" t="str">
        <f>'GENERALES NOTA 322'!B2:C2</f>
        <v xml:space="preserve">11001310500320220018300 </v>
      </c>
      <c r="C3" s="36"/>
    </row>
    <row r="4" spans="1:3" x14ac:dyDescent="0.25">
      <c r="A4" s="5" t="s">
        <v>2</v>
      </c>
      <c r="B4" s="36" t="str">
        <f>'GENERALES NOTA 322'!B3:C3</f>
        <v>3 LABORAL CIRCUITO BOGOTA</v>
      </c>
      <c r="C4" s="36"/>
    </row>
    <row r="5" spans="1:3" ht="29.1" customHeight="1" x14ac:dyDescent="0.25">
      <c r="A5" s="5" t="s">
        <v>3</v>
      </c>
      <c r="B5" s="36" t="str">
        <f>'GENERALES NOTA 322'!B4:C4</f>
        <v>CAJA DE COMPENSACIÓN FAMILIAR CAFAM Y OTROS</v>
      </c>
      <c r="C5" s="36"/>
    </row>
    <row r="6" spans="1:3" x14ac:dyDescent="0.25">
      <c r="A6" s="5" t="s">
        <v>4</v>
      </c>
      <c r="B6" s="36" t="str">
        <f>'GENERALES NOTA 322'!B5:C5</f>
        <v xml:space="preserve">VIDAL ANDRÉS RUEDA RODRÍGUEZ C.C. 79.871.871 </v>
      </c>
      <c r="C6" s="36"/>
    </row>
    <row r="7" spans="1:3" ht="43.5" customHeight="1" x14ac:dyDescent="0.25">
      <c r="A7" s="5" t="s">
        <v>5</v>
      </c>
      <c r="B7" s="36" t="str">
        <f>'GENERALES NOTA 322'!B6:C6</f>
        <v>LLAMADA EN GARANTIA</v>
      </c>
      <c r="C7" s="36"/>
    </row>
    <row r="8" spans="1:3" x14ac:dyDescent="0.25">
      <c r="A8" s="5" t="s">
        <v>96</v>
      </c>
      <c r="B8" s="36"/>
      <c r="C8" s="36"/>
    </row>
    <row r="9" spans="1:3" x14ac:dyDescent="0.25">
      <c r="A9" s="15" t="s">
        <v>84</v>
      </c>
      <c r="B9" s="89"/>
      <c r="C9" s="89"/>
    </row>
    <row r="10" spans="1:3" x14ac:dyDescent="0.25">
      <c r="A10" s="15" t="s">
        <v>97</v>
      </c>
      <c r="B10" s="36"/>
      <c r="C10" s="36"/>
    </row>
    <row r="11" spans="1:3" ht="30" x14ac:dyDescent="0.25">
      <c r="A11" s="15" t="s">
        <v>98</v>
      </c>
      <c r="B11" s="90"/>
      <c r="C11" s="56"/>
    </row>
    <row r="12" spans="1:3" ht="60" x14ac:dyDescent="0.25">
      <c r="A12" s="5" t="s">
        <v>99</v>
      </c>
      <c r="B12" s="36"/>
      <c r="C12" s="36"/>
    </row>
    <row r="13" spans="1:3" ht="60" x14ac:dyDescent="0.25">
      <c r="A13" s="5" t="s">
        <v>100</v>
      </c>
      <c r="B13" s="36"/>
      <c r="C13" s="36"/>
    </row>
    <row r="14" spans="1:3" x14ac:dyDescent="0.25">
      <c r="A14" s="5" t="s">
        <v>101</v>
      </c>
      <c r="B14" s="11"/>
      <c r="C14" s="11"/>
    </row>
    <row r="15" spans="1:3" x14ac:dyDescent="0.25">
      <c r="A15" s="15" t="s">
        <v>102</v>
      </c>
      <c r="B15" s="36"/>
      <c r="C15" s="36"/>
    </row>
    <row r="16" spans="1:3" x14ac:dyDescent="0.25">
      <c r="A16" s="11" t="s">
        <v>103</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37</v>
      </c>
      <c r="B1" t="s">
        <v>106</v>
      </c>
      <c r="C1" s="8" t="s">
        <v>41</v>
      </c>
      <c r="D1" s="8" t="s">
        <v>45</v>
      </c>
      <c r="E1" s="3" t="s">
        <v>46</v>
      </c>
      <c r="F1" s="2" t="s">
        <v>79</v>
      </c>
      <c r="G1" s="2" t="s">
        <v>107</v>
      </c>
      <c r="H1" s="4">
        <v>0.7</v>
      </c>
      <c r="I1" t="s">
        <v>108</v>
      </c>
      <c r="J1" t="s">
        <v>109</v>
      </c>
      <c r="L1" t="s">
        <v>6</v>
      </c>
    </row>
    <row r="2" spans="1:12" x14ac:dyDescent="0.25">
      <c r="A2" t="s">
        <v>110</v>
      </c>
      <c r="B2" t="s">
        <v>105</v>
      </c>
      <c r="C2" t="s">
        <v>111</v>
      </c>
      <c r="D2" s="2" t="s">
        <v>112</v>
      </c>
      <c r="E2" s="1" t="s">
        <v>113</v>
      </c>
      <c r="F2" s="2" t="s">
        <v>81</v>
      </c>
      <c r="G2" s="2" t="s">
        <v>114</v>
      </c>
      <c r="H2" s="4">
        <v>0.25</v>
      </c>
      <c r="I2" t="s">
        <v>115</v>
      </c>
      <c r="J2" t="s">
        <v>116</v>
      </c>
      <c r="L2" t="s">
        <v>117</v>
      </c>
    </row>
    <row r="3" spans="1:12" x14ac:dyDescent="0.25">
      <c r="A3" t="s">
        <v>118</v>
      </c>
      <c r="C3" t="s">
        <v>119</v>
      </c>
      <c r="D3" s="2" t="s">
        <v>120</v>
      </c>
      <c r="E3" s="1" t="s">
        <v>121</v>
      </c>
      <c r="F3" s="2" t="s">
        <v>122</v>
      </c>
      <c r="G3" s="2" t="s">
        <v>123</v>
      </c>
      <c r="H3" s="4">
        <v>0.55000000000000004</v>
      </c>
      <c r="I3" t="s">
        <v>124</v>
      </c>
      <c r="J3" t="s">
        <v>125</v>
      </c>
    </row>
    <row r="4" spans="1:12" x14ac:dyDescent="0.25">
      <c r="A4" t="s">
        <v>126</v>
      </c>
      <c r="C4" t="s">
        <v>127</v>
      </c>
      <c r="E4" s="1" t="s">
        <v>128</v>
      </c>
      <c r="G4" s="2" t="s">
        <v>129</v>
      </c>
      <c r="H4" s="4">
        <v>0.15</v>
      </c>
      <c r="I4" t="s">
        <v>130</v>
      </c>
      <c r="J4" t="s">
        <v>131</v>
      </c>
    </row>
    <row r="5" spans="1:12" x14ac:dyDescent="0.25">
      <c r="A5" t="s">
        <v>132</v>
      </c>
      <c r="E5" s="1" t="s">
        <v>133</v>
      </c>
      <c r="G5" s="2" t="s">
        <v>134</v>
      </c>
      <c r="H5" s="4">
        <v>0.7</v>
      </c>
      <c r="I5" t="s">
        <v>135</v>
      </c>
      <c r="J5" t="s">
        <v>136</v>
      </c>
    </row>
    <row r="6" spans="1:12" x14ac:dyDescent="0.25">
      <c r="E6" s="1" t="s">
        <v>137</v>
      </c>
      <c r="G6" s="2" t="s">
        <v>138</v>
      </c>
      <c r="H6" s="4">
        <v>0.3</v>
      </c>
      <c r="J6" t="s">
        <v>139</v>
      </c>
    </row>
    <row r="7" spans="1:12" x14ac:dyDescent="0.25">
      <c r="E7" s="1" t="s">
        <v>140</v>
      </c>
      <c r="G7" s="2" t="s">
        <v>81</v>
      </c>
    </row>
    <row r="8" spans="1:12" x14ac:dyDescent="0.25">
      <c r="E8" s="1" t="s">
        <v>141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2024-05-17T22:01:38Z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