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maria\Documents\"/>
    </mc:Choice>
  </mc:AlternateContent>
  <xr:revisionPtr revIDLastSave="0" documentId="13_ncr:1_{AA77AC2F-0D9A-48AF-BC05-51FB44709A51}" xr6:coauthVersionLast="47" xr6:coauthVersionMax="47" xr10:uidLastSave="{00000000-0000-0000-0000-000000000000}"/>
  <bookViews>
    <workbookView xWindow="-120" yWindow="-120" windowWidth="20730" windowHeight="1131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15" i="5"/>
  <c r="B8" i="11" s="1"/>
  <c r="B4" i="10"/>
  <c r="B5" i="10"/>
  <c r="B6" i="10"/>
  <c r="B3" i="10"/>
</calcChain>
</file>

<file path=xl/sharedStrings.xml><?xml version="1.0" encoding="utf-8"?>
<sst xmlns="http://schemas.openxmlformats.org/spreadsheetml/2006/main" count="204" uniqueCount="158">
  <si>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</si>
  <si>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</si>
  <si>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</si>
  <si>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</si>
  <si>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</si>
  <si>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</si>
  <si>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</si>
  <si>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</si>
  <si>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</si>
  <si>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</si>
  <si>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</si>
  <si>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</si>
  <si>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</si>
  <si>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</si>
  <si>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</si>
  <si>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</si>
  <si>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</si>
  <si>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</si>
  <si>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</si>
  <si>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</si>
  <si>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</si>
  <si>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</si>
  <si>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</si>
  <si>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</si>
  <si>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</si>
  <si>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</si>
  <si>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</si>
  <si>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</si>
  <si>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</si>
  <si>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</si>
  <si>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</si>
  <si>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</si>
  <si>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</si>
  <si>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</si>
  <si>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</si>
  <si>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</si>
  <si>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</si>
  <si>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</si>
  <si>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</si>
  <si>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</si>
  <si>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</si>
  <si>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</si>
  <si>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</si>
  <si>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</si>
  <si>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</si>
  <si>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</si>
  <si>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</si>
  <si>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</si>
  <si>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</si>
  <si>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</si>
  <si>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</si>
  <si>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</si>
  <si>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</si>
  <si>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</si>
  <si>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</si>
  <si>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</si>
  <si>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</si>
  <si>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</si>
  <si>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</si>
  <si>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</si>
  <si>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</si>
  <si>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</si>
  <si>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</si>
  <si>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</si>
  <si>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</si>
  <si>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</si>
  <si>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</si>
  <si>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</si>
  <si>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</si>
  <si>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</si>
  <si>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</si>
  <si>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</si>
  <si>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</si>
  <si>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</si>
  <si>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</si>
  <si>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</si>
  <si>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</si>
  <si>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</si>
  <si>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</si>
  <si>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</si>
  <si>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</si>
  <si>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</si>
  <si>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</si>
  <si>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</si>
  <si>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</si>
  <si>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</si>
  <si>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</si>
  <si>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</si>
  <si>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</si>
  <si>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</si>
  <si>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</si>
  <si>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</si>
  <si>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</si>
  <si>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</si>
  <si>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</si>
  <si>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</si>
  <si>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</si>
  <si>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</si>
  <si>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</si>
  <si>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</si>
  <si>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</si>
  <si>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</si>
  <si>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</si>
  <si>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</si>
  <si>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</si>
  <si>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</si>
  <si>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</si>
  <si>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</si>
  <si>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</si>
  <si>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</si>
  <si>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</si>
  <si>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</si>
  <si>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</si>
  <si>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</si>
  <si>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</si>
  <si>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</si>
  <si>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</si>
  <si>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</si>
  <si>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</si>
  <si>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</si>
  <si>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</si>
  <si>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</si>
  <si>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</si>
  <si>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</si>
  <si>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</si>
  <si>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</si>
  <si>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</si>
  <si>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</si>
  <si>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</si>
  <si>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</si>
  <si>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</si>
  <si>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</si>
  <si>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52001-33-33-002-2023-00197-00</t>
  </si>
  <si>
    <t>LUIS FRANCISCO VILLOTA BRAVO</t>
  </si>
  <si>
    <t>29 de junio de 2021</t>
  </si>
  <si>
    <t>05 de septiembre de 2023</t>
  </si>
  <si>
    <t>08 de mayo de 2024 (notificación por estado)</t>
  </si>
  <si>
    <t>28 de junio de 2023</t>
  </si>
  <si>
    <t>19 de marzo de 2024</t>
  </si>
  <si>
    <t>Predios, Labores y Operaciones</t>
  </si>
  <si>
    <t xml:space="preserve">RCE No. 022870158 / 0 </t>
  </si>
  <si>
    <t>VEOLIA HOLDING COLOMBIA S.A  // asegurado adicional: EMPRESA METROPOLITANA DE ASEO DE PASTO S.A. E.S.P. 814.000.704-1</t>
  </si>
  <si>
    <t>04 de junio de 2024</t>
  </si>
  <si>
    <t>Municipio de Pasto
Empresa Metropolitana De Aseo de Pasto S.A. E.S.P. BY VEOLIA</t>
  </si>
  <si>
    <t>Luis Alfonso Villota romero (padre) 
Odilia Blanca Bravo Chávez (madre) 
Julieth Dayana Villota Bravo (hija)
Paula María Villota Bravo (hermana)
Dayana Villota Bravo (hermana) 
Jairo Alexander Martínez bravo (primo)</t>
  </si>
  <si>
    <t>JUZGADO SEGUNDO (02)  ADMINISTRATIVO DE PASTO</t>
  </si>
  <si>
    <t xml:space="preserve">Conforme los hechos de la demanda, el día 29 de junio de 2021 a las 00:15 aproximadamente, el señor LUIS FRANCISCO VILLOTA BRAVO, de 30 años de edad, se dirigía en su motocicleta BAJAJ Pulsar 200 de placas VAS-02E con el infortunio de que, al transitar por la carrera 27 con calle 15 número 15 - 42 de la nomenclatura urbana de la ciudad de Pasto, se encontró con escombros y demás elementos que quedaron en dicha calle, con ocasión de las protestas presentadas por el PARO NACIONAL acaecido en dichas épocas, lo que le hizo perder el control de su moto llevándolo a salir expulsado de ella y a estrellarse contra una banca de concreto que estaba en el andén y contra la cual impactó su cuerpo quedando sin vida en dicho lugar, dado el politraumatismo sufrido. La parte demandante atribuyó el accidente a una supuesta falla en la prestación del servicio por parte de EMAS PASTO S.A. E.S.P. y el Municipio de Pasto, toda vez que estas entidades no cumplieron con sus obligaciones de recolección de basuras para el día de los hechos, aunado a que se omitió cercar el lugar y prohibir el paso vehicular. </t>
  </si>
  <si>
    <t>830.058.148-2 // 814.000.704-1</t>
  </si>
  <si>
    <t>139709246-APJ32400</t>
  </si>
  <si>
    <t xml:space="preserve">PREDIOS LABORES Y OPERACIONES </t>
  </si>
  <si>
    <t>5821500 USD</t>
  </si>
  <si>
    <t>USD 58.205 por reclamación por daños a la propiedad y pérdida consecuencial
(NIL por lesiones corporales)</t>
  </si>
  <si>
    <t>01/01/2021-01/01/2022</t>
  </si>
  <si>
    <t xml:space="preserve">• Disminución de la suma asegurada por pago de indemnizaciones con cargo a la PÓLIZA 22870158
</t>
  </si>
  <si>
    <t>• Agradezco tener en ceunta la sigueinte exclusión: Asonada según su definición en el código penal; motín o conmoción civil o 
popular; huelgas, conflictos colectivos de trabajo o suspensión de hecho de 
labores; actos mal intencionados de terceros que incluyen actos de cualquier 
naturaleza cometidos por movimientos subversivos.</t>
  </si>
  <si>
    <t xml:space="preserve">Excepciones frente a la demanda: 1) Falta de legitimación en la causa por pasiva respecto de la Empresa Metropolitana de Aseo de Pasto 2) causa extraña por hecho de un tercero como eximente de responsabilidad. 3) culpa exclusiva y determinante de la víctima como eximente de responsabilidad 4) inexistencia de responsabilidad por falta de acreditación probatoria – inexistencia de nexo causal. 5) enriquecimiento sin causa. 6) genérica o innominada.  
Excepciones frente al llamamiento en garantía: 1) configuración de exclusiones pactadas en la póliza de Responsabilidad Civil Extracontractual No 022870158 / 0. 2) no se ha configurado siniestro a la luz de la póliza de Responsabilidad Civil Extracontractual No 022870158 / 0, y por tanto no es exigible obligación indemnizatoria a cargo de la aseguradora. 3) en cualquier caso, de ninguna forma se podrá exceder el límite del valor asegurado. 4) pago por reembolso y disponibilidad del valor asegurado. 5) carácter meramente indemnizatorio que revisten los contratos de seguros. </t>
  </si>
  <si>
    <t>La contingencia se califica como REMOTA toda vez que el contrato de seguro con el cual fue vinculado Allianz Seguros S.A. no ofrece cobertura material, en tanto que la causa del daño, esto es, la conmoción civil y la asonada, son riesgos expresamente excluidos de cobertura de conformidad a lo pactado en la sección segunda literal A del condicionado general de la póliza. De igual forma, respecto del asegurado, se tiene que se configuró el hecho de un tercero indeterminado y la culpa exclusiva de la víctima, como causales de exoneración de la responsabilidad extracontractual de la sociedad asegurada.
Lo primero que debe tomarse en consideración es que la póliza No. 022870158/0, cuyo tomador y asegurado es VEOLIA HOLDING COLOMBIA S.A y que tiene como asegurado adicional la EMPRESA METROPOLITANA DE ASEO DE PASTO S.A. E.S.P presta cobertura temporal más no material, de conformidad con los hechos y pretensiones expuestas en el líbelo de la demanda. Frente a la cobertura temporal debe decirse que la póliza se pactó bajo la modalidad de “OCURRENCIA”, lo que significa que cubre los siniestros ocurridos en la vigencia de la póliza. En este caso, la vigencia de la póliza va desde el 01 de enero de 2021 hasta el 31 de diciembre de 2021, y el hecho que se demanda se produjo en vigencia de la póliza (29 de junio de 2021). No obstante, lo anterior, frente a la cobertura material hay que decir que la presente póliza no amparó los daños causados directa o indirectamente por: (...) Asonada según su definición en el código penal; motín o conmoción civil o popular; huelgas, conflictos colectivos de trabajo o suspensión de hecho de labores; actos mal intencionados de terceros que incluyen actos de cualquier naturaleza cometidos por movimientos subversivos. De tal modo, la póliza no presta cobertura material al encontrarse configurada una de sus exclusiones. 
En segundo lugar, frente a la responsabilidad del asegurado, debe tenerse en cuenta varios factores i) Si bien es cierto que EMAS PASTO tiene el deber de realizar el barrido y limpieza de áreas públicas, este deber aplica a los residuos sólidos ordinarios y no los de Construcción y demolición que son responsabilidad de la Secretaría de Gestión Ambiental del Municipio de Pasto, configurándose una falta de legitimación en la causa por pasiva respecto del asegurado, ii) se encuentra acreditado que el señor Villota transitaba para la fecha de los hechos por fuera del horario autorizado por el Municipio, incumpliendo las restricciones en la movilidad para las motocicletas que se dictaron a través Decreto No. 0358 del 18 de septiembre de 2020, el cual “restringe la circulación nocturna de vehículos tipo motocicleta de todo cilindraje en lo ciudad de San Juan de Pasto, de Lunes a domingo, dentro de un horario comprendido entre las 11:00 pm a las 4:00 am”, acto administrativo que se encontraba vigente al momento del suceso, por lo que podría encontrarse configurada la culpa exclusiva de la víctima, iii) se presenta el hecho de un tercero como eximente de responsabilidad o causal excluyente de imputación, y iv) La demanda objeto de la presente litis, carece de sustento probatorio que demuestre un factor determinante del daño, considerando que en el IPAT aportado se señaló que no fue posible establecer la hipótesis del accidente, adicional a que en el informe pericial de necropsia y en la inspección técnica a cadáver se indica que el conductor pierde el control y colisiona contra una banca de concreto, pero no especifica la causa. Lo anterior, sin perjuicio del carácter contingente del proceso y las pruebas que se evacuen dentro del debate probatorio.</t>
  </si>
  <si>
    <t xml:space="preserve">Liquidación objetiva de perjuicios:
1.Daño moral:  Se realiza la liquidación en consideración a que la víctima en este caso falleció. En consecuencia, se tiene en cuenta los parámetros fijados de conformidad con la jurisprudencia del Consejo de Estado para la reparación del perjuicio moral en caso de muerte, y se reconoce perjuicio moral a los reclamantes de primer y segundo grado, así:
Luis Alfonso Villota romero (padre de la víctima) 100 SMLMV
Odilia Blanca Bravo Chávez (madre de la víctima) 100 SMLMV
Julieth Dayana Villota Bravo (hija de la víctima) 100 SMLMV
Paula María Villota Bravo (hermana de la víctima) 50 SMLMV
Dayana Villota Bravo (hermana de la víctima) 50 SMLMV
Total daño moral: 400 SMLMV 
2. Lucro cesante: no se reconoce suma por este concepto teniendo en cuenta que fue solicitado erradamente, es decir, únicamente se mencionó que procedía porque el señor aportaba en su casa, sin embargo, no adujeron a favor de quien. De tal manera que, si bien existe presunción frente a los hijos menores, el reconocimiento de lucro cesante iría hasta los 25 años y, de igual modo, no operaría ninguna presunción frente a los padres, quienes no han acreditado su dependencia económica. 
*sin deducible
*sin coaseguro
Total: $520.000.000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</si>
</sst>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wrapText="1"/>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0" fillId="0" borderId="2" xfId="0" applyBorder="1" applyAlignment="1">
      <alignment horizontal="center"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WG00M.ROOTDOM.NET/BFS-HOM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8" zoomScaleNormal="100" workbookViewId="0">
      <selection activeCell="C21" sqref="C21"/>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0</v>
      </c>
      <c r="B1" s="38"/>
      <c r="C1" s="38"/>
    </row>
    <row r="2" spans="1:3" x14ac:dyDescent="0.25">
      <c r="A2" s="5" t="s">
        <v>1</v>
      </c>
      <c r="B2" s="40" t="s">
        <v>132</v>
      </c>
      <c r="C2" s="41"/>
    </row>
    <row r="3" spans="1:3" x14ac:dyDescent="0.25">
      <c r="A3" s="5" t="s">
        <v>2</v>
      </c>
      <c r="B3" s="42" t="s">
        <v>145</v>
      </c>
      <c r="C3" s="43"/>
    </row>
    <row r="4" spans="1:3" ht="30" customHeight="1" x14ac:dyDescent="0.25">
      <c r="A4" s="5" t="s">
        <v>3</v>
      </c>
      <c r="B4" s="36" t="s">
        <v>143</v>
      </c>
      <c r="C4" s="43"/>
    </row>
    <row r="5" spans="1:3" ht="90.75" customHeight="1" x14ac:dyDescent="0.25">
      <c r="A5" s="5" t="s">
        <v>4</v>
      </c>
      <c r="B5" s="44" t="s">
        <v>144</v>
      </c>
      <c r="C5" s="43"/>
    </row>
    <row r="6" spans="1:3" x14ac:dyDescent="0.25">
      <c r="A6" s="5" t="s">
        <v>5</v>
      </c>
      <c r="B6" s="39" t="s">
        <v>6</v>
      </c>
      <c r="C6" s="39"/>
    </row>
    <row r="7" spans="1:3" x14ac:dyDescent="0.25">
      <c r="A7" s="5" t="s">
        <v>7</v>
      </c>
      <c r="B7" s="39" t="s">
        <v>133</v>
      </c>
      <c r="C7" s="39"/>
    </row>
    <row r="8" spans="1:3" x14ac:dyDescent="0.25">
      <c r="A8" s="5" t="s">
        <v>8</v>
      </c>
      <c r="B8" s="35" t="s">
        <v>134</v>
      </c>
      <c r="C8" s="35"/>
    </row>
    <row r="9" spans="1:3" x14ac:dyDescent="0.25">
      <c r="A9" s="5" t="s">
        <v>9</v>
      </c>
      <c r="B9" s="35" t="s">
        <v>137</v>
      </c>
      <c r="C9" s="35"/>
    </row>
    <row r="10" spans="1:3" x14ac:dyDescent="0.25">
      <c r="A10" s="5" t="s">
        <v>10</v>
      </c>
      <c r="B10" s="35" t="s">
        <v>135</v>
      </c>
      <c r="C10" s="35"/>
    </row>
    <row r="11" spans="1:3" ht="21.75" customHeight="1" x14ac:dyDescent="0.25">
      <c r="A11" s="5" t="s">
        <v>11</v>
      </c>
      <c r="B11" s="36" t="s">
        <v>139</v>
      </c>
      <c r="C11" s="37"/>
    </row>
    <row r="12" spans="1:3" x14ac:dyDescent="0.25">
      <c r="A12" s="46" t="s">
        <v>12</v>
      </c>
      <c r="B12" s="39" t="s">
        <v>146</v>
      </c>
      <c r="C12" s="39"/>
    </row>
    <row r="13" spans="1:3" ht="30" customHeight="1" x14ac:dyDescent="0.25">
      <c r="A13" s="46"/>
      <c r="B13" s="39"/>
      <c r="C13" s="39"/>
    </row>
    <row r="14" spans="1:3" ht="120" customHeight="1" x14ac:dyDescent="0.25">
      <c r="A14" s="46"/>
      <c r="B14" s="39"/>
      <c r="C14" s="39"/>
    </row>
    <row r="15" spans="1:3" ht="30" x14ac:dyDescent="0.25">
      <c r="A15" s="5" t="s">
        <v>13</v>
      </c>
      <c r="B15" s="49">
        <f>SUM(C17,C18,C20,C21,C23)</f>
        <v>1219501548</v>
      </c>
      <c r="C15" s="50"/>
    </row>
    <row r="16" spans="1:3" ht="33.75" customHeight="1" x14ac:dyDescent="0.25">
      <c r="A16" s="51" t="s">
        <v>14</v>
      </c>
      <c r="B16" s="52" t="s">
        <v>15</v>
      </c>
      <c r="C16" s="52"/>
    </row>
    <row r="17" spans="1:3" ht="33.75" customHeight="1" x14ac:dyDescent="0.25">
      <c r="A17" s="51"/>
      <c r="B17" s="11" t="s">
        <v>16</v>
      </c>
      <c r="C17" s="6">
        <v>667001548</v>
      </c>
    </row>
    <row r="18" spans="1:3" ht="33.75" customHeight="1" x14ac:dyDescent="0.25">
      <c r="A18" s="51"/>
      <c r="B18" s="11"/>
      <c r="C18" s="6"/>
    </row>
    <row r="19" spans="1:3" x14ac:dyDescent="0.25">
      <c r="A19" s="51"/>
      <c r="B19" s="53" t="s">
        <v>18</v>
      </c>
      <c r="C19" s="54"/>
    </row>
    <row r="20" spans="1:3" x14ac:dyDescent="0.25">
      <c r="A20" s="51"/>
      <c r="B20" s="11" t="s">
        <v>68</v>
      </c>
      <c r="C20" s="6">
        <v>552500000</v>
      </c>
    </row>
    <row r="21" spans="1:3" x14ac:dyDescent="0.25">
      <c r="A21" s="51"/>
      <c r="B21" s="11"/>
      <c r="C21" s="6"/>
    </row>
    <row r="22" spans="1:3" x14ac:dyDescent="0.25">
      <c r="A22" s="51"/>
      <c r="B22" s="53" t="s">
        <v>19</v>
      </c>
      <c r="C22" s="54"/>
    </row>
    <row r="23" spans="1:3" x14ac:dyDescent="0.25">
      <c r="A23" s="51"/>
      <c r="B23" s="11"/>
      <c r="C23" s="16"/>
    </row>
    <row r="24" spans="1:3" ht="30.95" customHeight="1" x14ac:dyDescent="0.25">
      <c r="A24" s="5" t="s">
        <v>20</v>
      </c>
      <c r="B24" s="39" t="s">
        <v>141</v>
      </c>
      <c r="C24" s="39"/>
    </row>
    <row r="25" spans="1:3" x14ac:dyDescent="0.25">
      <c r="A25" s="5" t="s">
        <v>21</v>
      </c>
      <c r="B25" s="39" t="s">
        <v>147</v>
      </c>
      <c r="C25" s="39"/>
    </row>
    <row r="26" spans="1:3" x14ac:dyDescent="0.25">
      <c r="A26" s="5" t="s">
        <v>22</v>
      </c>
      <c r="B26" s="39" t="s">
        <v>140</v>
      </c>
      <c r="C26" s="39"/>
    </row>
    <row r="27" spans="1:3" x14ac:dyDescent="0.25">
      <c r="A27" s="5" t="s">
        <v>23</v>
      </c>
      <c r="B27" s="47" t="s">
        <v>138</v>
      </c>
      <c r="C27" s="48"/>
    </row>
    <row r="28" spans="1:3" x14ac:dyDescent="0.25">
      <c r="A28" s="5" t="s">
        <v>24</v>
      </c>
      <c r="B28" s="45" t="s">
        <v>136</v>
      </c>
      <c r="C28" s="45"/>
    </row>
    <row r="29" spans="1:3" x14ac:dyDescent="0.25">
      <c r="A29" s="5" t="s">
        <v>25</v>
      </c>
      <c r="B29" s="45" t="s">
        <v>142</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Normal="10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26</v>
      </c>
      <c r="B1" s="55"/>
      <c r="C1" s="55"/>
    </row>
    <row r="2" spans="1:3" x14ac:dyDescent="0.25">
      <c r="A2" s="13" t="s">
        <v>27</v>
      </c>
      <c r="B2" s="56" t="s">
        <v>148</v>
      </c>
      <c r="C2" s="57"/>
    </row>
    <row r="3" spans="1:3" x14ac:dyDescent="0.25">
      <c r="A3" s="5" t="s">
        <v>1</v>
      </c>
      <c r="B3" s="39" t="str">
        <f>'GENERALES NOTA 322'!B2:C2</f>
        <v>52001-33-33-002-2023-00197-00</v>
      </c>
      <c r="C3" s="39"/>
    </row>
    <row r="4" spans="1:3" x14ac:dyDescent="0.25">
      <c r="A4" s="5" t="s">
        <v>2</v>
      </c>
      <c r="B4" s="39" t="str">
        <f>'GENERALES NOTA 322'!B3:C3</f>
        <v>JUZGADO SEGUNDO (02)  ADMINISTRATIVO DE PASTO</v>
      </c>
      <c r="C4" s="39"/>
    </row>
    <row r="5" spans="1:3" x14ac:dyDescent="0.25">
      <c r="A5" s="5" t="s">
        <v>3</v>
      </c>
      <c r="B5" s="39" t="str">
        <f>'GENERALES NOTA 322'!B4:C4</f>
        <v>Municipio de Pasto
Empresa Metropolitana De Aseo de Pasto S.A. E.S.P. BY VEOLIA</v>
      </c>
      <c r="C5" s="39"/>
    </row>
    <row r="6" spans="1:3" x14ac:dyDescent="0.25">
      <c r="A6" s="5" t="s">
        <v>4</v>
      </c>
      <c r="B6" s="39" t="str">
        <f>'GENERALES NOTA 322'!B5:C5</f>
        <v>Luis Alfonso Villota romero (padre) 
Odilia Blanca Bravo Chávez (madre) 
Julieth Dayana Villota Bravo (hija)
Paula María Villota Bravo (hermana)
Dayana Villota Bravo (hermana) 
Jairo Alexander Martínez bravo (primo)</v>
      </c>
      <c r="C6" s="39"/>
    </row>
    <row r="7" spans="1:3" x14ac:dyDescent="0.25">
      <c r="A7" s="5" t="s">
        <v>5</v>
      </c>
      <c r="B7" s="39" t="str">
        <f>'GENERALES NOTA 322'!B6:C6</f>
        <v>LLAMADA EN GARANTIA</v>
      </c>
      <c r="C7" s="39"/>
    </row>
    <row r="8" spans="1:3" x14ac:dyDescent="0.25">
      <c r="A8" s="13" t="s">
        <v>28</v>
      </c>
      <c r="B8" s="39">
        <v>22870158</v>
      </c>
      <c r="C8" s="39"/>
    </row>
    <row r="9" spans="1:3" x14ac:dyDescent="0.25">
      <c r="A9" s="13" t="s">
        <v>11</v>
      </c>
      <c r="B9" s="39" t="s">
        <v>149</v>
      </c>
      <c r="C9" s="39"/>
    </row>
    <row r="10" spans="1:3" x14ac:dyDescent="0.25">
      <c r="A10" s="13" t="s">
        <v>29</v>
      </c>
      <c r="B10" s="56" t="s">
        <v>150</v>
      </c>
      <c r="C10" s="58"/>
    </row>
    <row r="11" spans="1:3" x14ac:dyDescent="0.25">
      <c r="A11" s="13" t="s">
        <v>30</v>
      </c>
      <c r="B11" s="59" t="s">
        <v>151</v>
      </c>
      <c r="C11" s="57"/>
    </row>
    <row r="12" spans="1:3" x14ac:dyDescent="0.25">
      <c r="A12" s="13" t="s">
        <v>31</v>
      </c>
      <c r="B12" s="42" t="s">
        <v>99</v>
      </c>
      <c r="C12" s="43"/>
    </row>
    <row r="13" spans="1:3" x14ac:dyDescent="0.25">
      <c r="A13" s="13" t="s">
        <v>32</v>
      </c>
      <c r="B13" s="39" t="s">
        <v>152</v>
      </c>
      <c r="C13" s="39"/>
    </row>
    <row r="14" spans="1:3" x14ac:dyDescent="0.25">
      <c r="A14" s="13" t="s">
        <v>33</v>
      </c>
      <c r="B14" s="39" t="s">
        <v>96</v>
      </c>
      <c r="C14" s="39"/>
    </row>
    <row r="15" spans="1:3" x14ac:dyDescent="0.25">
      <c r="A15" s="13" t="s">
        <v>34</v>
      </c>
      <c r="B15" s="39" t="s">
        <v>96</v>
      </c>
      <c r="C15" s="39"/>
    </row>
    <row r="16" spans="1:3" x14ac:dyDescent="0.25">
      <c r="A16" s="60" t="s">
        <v>35</v>
      </c>
      <c r="B16" s="39"/>
      <c r="C16" s="39"/>
    </row>
    <row r="17" spans="1:3" x14ac:dyDescent="0.25">
      <c r="A17" s="61"/>
      <c r="B17" s="9" t="s">
        <v>36</v>
      </c>
      <c r="C17" s="10" t="s">
        <v>37</v>
      </c>
    </row>
    <row r="18" spans="1:3" x14ac:dyDescent="0.25">
      <c r="A18" s="61"/>
      <c r="B18" s="11"/>
      <c r="C18" s="11"/>
    </row>
    <row r="19" spans="1:3" x14ac:dyDescent="0.25">
      <c r="A19" s="61"/>
      <c r="B19" s="11"/>
      <c r="C19" s="11"/>
    </row>
    <row r="20" spans="1:3" x14ac:dyDescent="0.25">
      <c r="A20" s="61"/>
      <c r="B20" s="11"/>
      <c r="C20" s="11"/>
    </row>
    <row r="21" spans="1:3" x14ac:dyDescent="0.25">
      <c r="A21" s="13" t="s">
        <v>38</v>
      </c>
      <c r="B21" s="39" t="s">
        <v>96</v>
      </c>
      <c r="C21" s="39"/>
    </row>
    <row r="22" spans="1:3" x14ac:dyDescent="0.25">
      <c r="A22" s="13" t="s">
        <v>39</v>
      </c>
      <c r="B22" s="42" t="s">
        <v>101</v>
      </c>
      <c r="C22" s="43"/>
    </row>
    <row r="23" spans="1:3" x14ac:dyDescent="0.25">
      <c r="A23" s="13" t="s">
        <v>40</v>
      </c>
      <c r="B23" s="39" t="s">
        <v>130</v>
      </c>
      <c r="C23" s="39"/>
    </row>
    <row r="24" spans="1:3" x14ac:dyDescent="0.25">
      <c r="A24" s="13" t="s">
        <v>41</v>
      </c>
      <c r="B24" s="39"/>
      <c r="C24" s="39"/>
    </row>
    <row r="25" spans="1:3" x14ac:dyDescent="0.25">
      <c r="A25" s="13" t="s">
        <v>42</v>
      </c>
      <c r="B25" s="39"/>
      <c r="C25" s="39"/>
    </row>
    <row r="26" spans="1:3" x14ac:dyDescent="0.25">
      <c r="A26" s="12" t="s">
        <v>43</v>
      </c>
      <c r="B26" s="39" t="s">
        <v>95</v>
      </c>
      <c r="C26" s="39"/>
    </row>
    <row r="27" spans="1:3" x14ac:dyDescent="0.25">
      <c r="A27" s="62" t="s">
        <v>44</v>
      </c>
      <c r="B27" s="62"/>
      <c r="C27" s="62"/>
    </row>
    <row r="28" spans="1:3" ht="14.45" customHeight="1" x14ac:dyDescent="0.25">
      <c r="A28" s="59" t="s">
        <v>45</v>
      </c>
      <c r="B28" s="63"/>
      <c r="C28" s="31"/>
    </row>
    <row r="29" spans="1:3" ht="14.45" customHeight="1" x14ac:dyDescent="0.25">
      <c r="A29" s="64" t="s">
        <v>46</v>
      </c>
      <c r="B29" s="65"/>
      <c r="C29" s="31"/>
    </row>
    <row r="30" spans="1:3" ht="14.45" customHeight="1" x14ac:dyDescent="0.25">
      <c r="A30" s="64" t="s">
        <v>153</v>
      </c>
      <c r="B30" s="65"/>
      <c r="C30" s="32"/>
    </row>
    <row r="31" spans="1:3" ht="14.45" customHeight="1" x14ac:dyDescent="0.25">
      <c r="A31" s="68" t="s">
        <v>154</v>
      </c>
      <c r="B31" s="69"/>
      <c r="C31" s="31"/>
    </row>
    <row r="32" spans="1:3" x14ac:dyDescent="0.25">
      <c r="A32" s="64"/>
      <c r="B32" s="65"/>
      <c r="C32" s="31"/>
    </row>
    <row r="33" spans="1:3" ht="14.45" customHeight="1" x14ac:dyDescent="0.25">
      <c r="A33" s="64" t="s">
        <v>47</v>
      </c>
      <c r="B33" s="65"/>
      <c r="C33" s="31"/>
    </row>
    <row r="34" spans="1:3" ht="14.45" customHeight="1" x14ac:dyDescent="0.25">
      <c r="A34" s="64" t="s">
        <v>48</v>
      </c>
      <c r="B34" s="65"/>
      <c r="C34" s="33"/>
    </row>
    <row r="35" spans="1:3" x14ac:dyDescent="0.25">
      <c r="A35" s="59" t="s">
        <v>49</v>
      </c>
      <c r="B35" s="63"/>
      <c r="C35" s="34"/>
    </row>
    <row r="36" spans="1:3" x14ac:dyDescent="0.25">
      <c r="A36" s="67" t="s">
        <v>50</v>
      </c>
      <c r="B36" s="67"/>
      <c r="C36" s="67"/>
    </row>
    <row r="37" spans="1:3" x14ac:dyDescent="0.25">
      <c r="A37" s="66" t="s">
        <v>51</v>
      </c>
      <c r="B37" s="66"/>
      <c r="C37" s="11"/>
    </row>
    <row r="38" spans="1:3" x14ac:dyDescent="0.25">
      <c r="A38" s="66" t="s">
        <v>52</v>
      </c>
      <c r="B38" s="66"/>
      <c r="C38" s="11"/>
    </row>
    <row r="39" spans="1:3" x14ac:dyDescent="0.25">
      <c r="A39" s="66" t="s">
        <v>53</v>
      </c>
      <c r="B39" s="66"/>
      <c r="C39" s="11"/>
    </row>
    <row r="40" spans="1:3" x14ac:dyDescent="0.25">
      <c r="A40" s="66" t="s">
        <v>54</v>
      </c>
      <c r="B40" s="66"/>
      <c r="C40" s="11"/>
    </row>
    <row r="41" spans="1:3" x14ac:dyDescent="0.25">
      <c r="A41" s="66" t="s">
        <v>55</v>
      </c>
      <c r="B41" s="66"/>
      <c r="C41" s="11"/>
    </row>
    <row r="42" spans="1:3" x14ac:dyDescent="0.25">
      <c r="A42" s="66" t="s">
        <v>56</v>
      </c>
      <c r="B42" s="66"/>
      <c r="C42" s="11"/>
    </row>
    <row r="43" spans="1:3" x14ac:dyDescent="0.25">
      <c r="A43" s="66" t="s">
        <v>57</v>
      </c>
      <c r="B43" s="66"/>
      <c r="C43" s="11"/>
    </row>
    <row r="44" spans="1:3" x14ac:dyDescent="0.25">
      <c r="A44" s="66" t="s">
        <v>58</v>
      </c>
      <c r="B44" s="66"/>
      <c r="C44" s="11"/>
    </row>
    <row r="45" spans="1:3" x14ac:dyDescent="0.25">
      <c r="A45" s="66" t="s">
        <v>59</v>
      </c>
      <c r="B45" s="66"/>
      <c r="C45" s="11"/>
    </row>
    <row r="46" spans="1:3" x14ac:dyDescent="0.25">
      <c r="A46" s="66" t="s">
        <v>60</v>
      </c>
      <c r="B46" s="66"/>
      <c r="C46" s="11"/>
    </row>
    <row r="47" spans="1:3" x14ac:dyDescent="0.25">
      <c r="A47" s="66" t="s">
        <v>61</v>
      </c>
      <c r="B47" s="66"/>
      <c r="C47" s="11"/>
    </row>
    <row r="48" spans="1:3" x14ac:dyDescent="0.25">
      <c r="A48" s="66" t="s">
        <v>62</v>
      </c>
      <c r="B48" s="66"/>
      <c r="C48" s="11"/>
    </row>
    <row r="49" spans="1:3" x14ac:dyDescent="0.25">
      <c r="A49" s="66" t="s">
        <v>63</v>
      </c>
      <c r="B49" s="66"/>
      <c r="C49" s="11"/>
    </row>
    <row r="50" spans="1:3" x14ac:dyDescent="0.25">
      <c r="A50" s="66" t="s">
        <v>64</v>
      </c>
      <c r="B50" s="66"/>
      <c r="C50" s="11"/>
    </row>
    <row r="51" spans="1:3" x14ac:dyDescent="0.25">
      <c r="A51" s="66" t="s">
        <v>65</v>
      </c>
      <c r="B51" s="66"/>
      <c r="C51" s="11"/>
    </row>
    <row r="52" spans="1:3" x14ac:dyDescent="0.25">
      <c r="A52" s="66" t="s">
        <v>66</v>
      </c>
      <c r="B52" s="66"/>
      <c r="C52" s="11"/>
    </row>
    <row r="53" spans="1:3" x14ac:dyDescent="0.25">
      <c r="A53" s="70"/>
      <c r="B53" s="70"/>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2" zoomScaleNormal="100" workbookViewId="0">
      <selection activeCell="A29" sqref="A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67</v>
      </c>
      <c r="B1" s="55"/>
      <c r="C1" s="55"/>
    </row>
    <row r="2" spans="1:6" x14ac:dyDescent="0.25">
      <c r="A2" s="20" t="s">
        <v>27</v>
      </c>
      <c r="B2" s="87" t="s">
        <v>148</v>
      </c>
      <c r="C2" s="88"/>
    </row>
    <row r="3" spans="1:6" x14ac:dyDescent="0.25">
      <c r="A3" s="21" t="s">
        <v>1</v>
      </c>
      <c r="B3" s="89" t="str">
        <f>'GENERALES NOTA 322'!B2:C2</f>
        <v>52001-33-33-002-2023-00197-00</v>
      </c>
      <c r="C3" s="89"/>
    </row>
    <row r="4" spans="1:6" x14ac:dyDescent="0.25">
      <c r="A4" s="21" t="s">
        <v>2</v>
      </c>
      <c r="B4" s="89" t="str">
        <f>'GENERALES NOTA 322'!B3:C3</f>
        <v>JUZGADO SEGUNDO (02)  ADMINISTRATIVO DE PASTO</v>
      </c>
      <c r="C4" s="89"/>
    </row>
    <row r="5" spans="1:6" x14ac:dyDescent="0.25">
      <c r="A5" s="21" t="s">
        <v>3</v>
      </c>
      <c r="B5" s="89" t="str">
        <f>'GENERALES NOTA 322'!B4:C4</f>
        <v>Municipio de Pasto
Empresa Metropolitana De Aseo de Pasto S.A. E.S.P. BY VEOLIA</v>
      </c>
      <c r="C5" s="89"/>
    </row>
    <row r="6" spans="1:6" ht="14.45" customHeight="1" x14ac:dyDescent="0.25">
      <c r="A6" s="21" t="s">
        <v>4</v>
      </c>
      <c r="B6" s="89" t="str">
        <f>'GENERALES NOTA 322'!B5:C5</f>
        <v>Luis Alfonso Villota romero (padre) 
Odilia Blanca Bravo Chávez (madre) 
Julieth Dayana Villota Bravo (hija)
Paula María Villota Bravo (hermana)
Dayana Villota Bravo (hermana) 
Jairo Alexander Martínez bravo (primo)</v>
      </c>
      <c r="C6" s="89"/>
    </row>
    <row r="7" spans="1:6" x14ac:dyDescent="0.25">
      <c r="A7" s="21" t="s">
        <v>5</v>
      </c>
      <c r="B7" s="89" t="str">
        <f>'GENERALES NOTA 322'!B6:C6</f>
        <v>LLAMADA EN GARANTIA</v>
      </c>
      <c r="C7" s="89"/>
    </row>
    <row r="8" spans="1:6" ht="30" x14ac:dyDescent="0.25">
      <c r="A8" s="21" t="s">
        <v>13</v>
      </c>
      <c r="B8" s="83">
        <f>'GENERALES NOTA 322'!B15:C15</f>
        <v>1219501548</v>
      </c>
      <c r="C8" s="84"/>
    </row>
    <row r="9" spans="1:6" x14ac:dyDescent="0.25">
      <c r="A9" s="90" t="s">
        <v>14</v>
      </c>
      <c r="B9" s="74" t="s">
        <v>15</v>
      </c>
      <c r="C9" s="75"/>
    </row>
    <row r="10" spans="1:6" x14ac:dyDescent="0.25">
      <c r="A10" s="90"/>
      <c r="B10" s="22" t="s">
        <v>16</v>
      </c>
      <c r="C10" s="19">
        <f>'GENERALES NOTA 322'!C17</f>
        <v>667001548</v>
      </c>
    </row>
    <row r="11" spans="1:6" x14ac:dyDescent="0.25">
      <c r="A11" s="90"/>
      <c r="B11" s="22"/>
      <c r="C11" s="19">
        <f>'GENERALES NOTA 322'!C18</f>
        <v>0</v>
      </c>
    </row>
    <row r="12" spans="1:6" x14ac:dyDescent="0.25">
      <c r="A12" s="90"/>
      <c r="B12" s="74"/>
      <c r="C12" s="75"/>
    </row>
    <row r="13" spans="1:6" x14ac:dyDescent="0.25">
      <c r="A13" s="90"/>
      <c r="B13" s="22" t="s">
        <v>68</v>
      </c>
      <c r="C13" s="24">
        <v>552500000</v>
      </c>
    </row>
    <row r="14" spans="1:6" x14ac:dyDescent="0.25">
      <c r="A14" s="90"/>
      <c r="B14" s="22"/>
      <c r="C14" s="24"/>
      <c r="E14" t="s">
        <v>69</v>
      </c>
      <c r="F14" s="17">
        <v>0.7</v>
      </c>
    </row>
    <row r="15" spans="1:6" x14ac:dyDescent="0.25">
      <c r="A15" s="23" t="s">
        <v>70</v>
      </c>
      <c r="B15" s="87" t="s">
        <v>103</v>
      </c>
      <c r="C15" s="88"/>
    </row>
    <row r="16" spans="1:6" ht="15" customHeight="1" x14ac:dyDescent="0.25">
      <c r="A16" s="21" t="s">
        <v>72</v>
      </c>
      <c r="B16" s="85" t="s">
        <v>156</v>
      </c>
      <c r="C16" s="86"/>
    </row>
    <row r="17" spans="1:3" ht="28.5" customHeight="1" x14ac:dyDescent="0.25">
      <c r="A17" s="14" t="s">
        <v>73</v>
      </c>
      <c r="B17" s="76">
        <f>((C19+C20+C22+C23)-C26)*C25*C27</f>
        <v>520000000</v>
      </c>
      <c r="C17" s="76"/>
    </row>
    <row r="18" spans="1:3" x14ac:dyDescent="0.25">
      <c r="A18" s="23" t="s">
        <v>74</v>
      </c>
      <c r="B18" s="77" t="s">
        <v>15</v>
      </c>
      <c r="C18" s="78"/>
    </row>
    <row r="19" spans="1:3" x14ac:dyDescent="0.25">
      <c r="A19" s="72"/>
      <c r="B19" s="22" t="s">
        <v>16</v>
      </c>
      <c r="C19" s="19"/>
    </row>
    <row r="20" spans="1:3" x14ac:dyDescent="0.25">
      <c r="A20" s="73"/>
      <c r="B20" s="22" t="s">
        <v>17</v>
      </c>
      <c r="C20" s="19">
        <v>0</v>
      </c>
    </row>
    <row r="21" spans="1:3" x14ac:dyDescent="0.25">
      <c r="A21" s="73"/>
      <c r="B21" s="74" t="s">
        <v>18</v>
      </c>
      <c r="C21" s="75"/>
    </row>
    <row r="22" spans="1:3" x14ac:dyDescent="0.25">
      <c r="A22" s="73"/>
      <c r="B22" s="22" t="s">
        <v>68</v>
      </c>
      <c r="C22" s="19">
        <v>520000000</v>
      </c>
    </row>
    <row r="23" spans="1:3" ht="45" x14ac:dyDescent="0.25">
      <c r="A23" s="73"/>
      <c r="B23" s="22" t="s">
        <v>75</v>
      </c>
      <c r="C23" s="19">
        <v>0</v>
      </c>
    </row>
    <row r="24" spans="1:3" x14ac:dyDescent="0.25">
      <c r="A24" s="73"/>
      <c r="B24" s="74" t="s">
        <v>76</v>
      </c>
      <c r="C24" s="75"/>
    </row>
    <row r="25" spans="1:3" x14ac:dyDescent="0.25">
      <c r="A25" s="25"/>
      <c r="B25" s="22" t="s">
        <v>77</v>
      </c>
      <c r="C25" s="26">
        <v>1</v>
      </c>
    </row>
    <row r="26" spans="1:3" x14ac:dyDescent="0.25">
      <c r="A26" s="27"/>
      <c r="B26" s="22" t="s">
        <v>30</v>
      </c>
      <c r="C26" s="28">
        <v>0</v>
      </c>
    </row>
    <row r="27" spans="1:3" x14ac:dyDescent="0.25">
      <c r="A27" s="27"/>
      <c r="B27" s="22" t="s">
        <v>78</v>
      </c>
      <c r="C27" s="26">
        <v>1</v>
      </c>
    </row>
    <row r="28" spans="1:3" x14ac:dyDescent="0.25">
      <c r="A28" s="18" t="s">
        <v>79</v>
      </c>
      <c r="B28" s="76">
        <f>IFERROR(B17*(VLOOKUP(B15,Hoja2!$G$1:$H$6,2,0)),16666)</f>
        <v>16666</v>
      </c>
      <c r="C28" s="76"/>
    </row>
    <row r="29" spans="1:3" ht="30" x14ac:dyDescent="0.25">
      <c r="A29" s="21" t="s">
        <v>80</v>
      </c>
      <c r="B29" s="79" t="s">
        <v>157</v>
      </c>
      <c r="C29" s="80"/>
    </row>
    <row r="30" spans="1:3" ht="30" x14ac:dyDescent="0.25">
      <c r="A30" s="21" t="s">
        <v>81</v>
      </c>
      <c r="B30" s="81" t="s">
        <v>155</v>
      </c>
      <c r="C30" s="82"/>
    </row>
    <row r="31" spans="1:3" ht="18.75" x14ac:dyDescent="0.25">
      <c r="A31" s="29" t="s">
        <v>82</v>
      </c>
      <c r="B31" s="29"/>
      <c r="C31" s="29"/>
    </row>
    <row r="32" spans="1:3" x14ac:dyDescent="0.25">
      <c r="A32" s="30" t="s">
        <v>83</v>
      </c>
      <c r="B32" s="71"/>
      <c r="C32" s="71"/>
    </row>
    <row r="33" spans="1:3" x14ac:dyDescent="0.25">
      <c r="A33" s="30" t="s">
        <v>84</v>
      </c>
      <c r="B33" s="71"/>
      <c r="C33" s="71"/>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opLeftCell="A7"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85</v>
      </c>
      <c r="B1" s="55"/>
      <c r="C1" s="55"/>
    </row>
    <row r="2" spans="1:3" ht="17.100000000000001" customHeight="1" x14ac:dyDescent="0.25">
      <c r="A2" s="13" t="s">
        <v>27</v>
      </c>
      <c r="B2" s="56" t="str">
        <f>'[2]AUTOS NOTA 321'!B2:C2</f>
        <v xml:space="preserve">SINIESTRO   LEGIS </v>
      </c>
      <c r="C2" s="57"/>
    </row>
    <row r="3" spans="1:3" ht="15.95" customHeight="1" x14ac:dyDescent="0.25">
      <c r="A3" s="5" t="s">
        <v>1</v>
      </c>
      <c r="B3" s="39" t="str">
        <f>'GENERALES NOTA 322'!B2:C2</f>
        <v>52001-33-33-002-2023-00197-00</v>
      </c>
      <c r="C3" s="39"/>
    </row>
    <row r="4" spans="1:3" x14ac:dyDescent="0.25">
      <c r="A4" s="5" t="s">
        <v>2</v>
      </c>
      <c r="B4" s="39" t="str">
        <f>'GENERALES NOTA 322'!B3:C3</f>
        <v>JUZGADO SEGUNDO (02)  ADMINISTRATIVO DE PASTO</v>
      </c>
      <c r="C4" s="39"/>
    </row>
    <row r="5" spans="1:3" ht="29.1" customHeight="1" x14ac:dyDescent="0.25">
      <c r="A5" s="5" t="s">
        <v>3</v>
      </c>
      <c r="B5" s="39" t="str">
        <f>'GENERALES NOTA 322'!B4:C4</f>
        <v>Municipio de Pasto
Empresa Metropolitana De Aseo de Pasto S.A. E.S.P. BY VEOLIA</v>
      </c>
      <c r="C5" s="39"/>
    </row>
    <row r="6" spans="1:3" x14ac:dyDescent="0.25">
      <c r="A6" s="5" t="s">
        <v>4</v>
      </c>
      <c r="B6" s="39" t="str">
        <f>'GENERALES NOTA 322'!B5:C5</f>
        <v>Luis Alfonso Villota romero (padre) 
Odilia Blanca Bravo Chávez (madre) 
Julieth Dayana Villota Bravo (hija)
Paula María Villota Bravo (hermana)
Dayana Villota Bravo (hermana) 
Jairo Alexander Martínez bravo (primo)</v>
      </c>
      <c r="C6" s="39"/>
    </row>
    <row r="7" spans="1:3" ht="43.5" customHeight="1" x14ac:dyDescent="0.25">
      <c r="A7" s="5" t="s">
        <v>5</v>
      </c>
      <c r="B7" s="39" t="str">
        <f>'GENERALES NOTA 322'!B6:C6</f>
        <v>LLAMADA EN GARANTIA</v>
      </c>
      <c r="C7" s="39"/>
    </row>
    <row r="8" spans="1:3" x14ac:dyDescent="0.25">
      <c r="A8" s="5" t="s">
        <v>86</v>
      </c>
      <c r="B8" s="39"/>
      <c r="C8" s="39"/>
    </row>
    <row r="9" spans="1:3" x14ac:dyDescent="0.25">
      <c r="A9" s="15" t="s">
        <v>74</v>
      </c>
      <c r="B9" s="91"/>
      <c r="C9" s="91"/>
    </row>
    <row r="10" spans="1:3" x14ac:dyDescent="0.25">
      <c r="A10" s="15" t="s">
        <v>87</v>
      </c>
      <c r="B10" s="39"/>
      <c r="C10" s="39"/>
    </row>
    <row r="11" spans="1:3" ht="30" x14ac:dyDescent="0.25">
      <c r="A11" s="15" t="s">
        <v>88</v>
      </c>
      <c r="B11" s="92"/>
      <c r="C11" s="70"/>
    </row>
    <row r="12" spans="1:3" ht="60" x14ac:dyDescent="0.25">
      <c r="A12" s="5" t="s">
        <v>89</v>
      </c>
      <c r="B12" s="39"/>
      <c r="C12" s="39"/>
    </row>
    <row r="13" spans="1:3" ht="60" x14ac:dyDescent="0.25">
      <c r="A13" s="5" t="s">
        <v>90</v>
      </c>
      <c r="B13" s="39"/>
      <c r="C13" s="39"/>
    </row>
    <row r="14" spans="1:3" x14ac:dyDescent="0.25">
      <c r="A14" s="5" t="s">
        <v>91</v>
      </c>
      <c r="B14" s="11"/>
      <c r="C14" s="11"/>
    </row>
    <row r="15" spans="1:3" x14ac:dyDescent="0.25">
      <c r="A15" s="15" t="s">
        <v>92</v>
      </c>
      <c r="B15" s="39"/>
      <c r="C15" s="39"/>
    </row>
    <row r="16" spans="1:3" x14ac:dyDescent="0.25">
      <c r="A16" s="11" t="s">
        <v>93</v>
      </c>
      <c r="B16" s="70"/>
      <c r="C16" s="70"/>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94</v>
      </c>
    </row>
    <row r="2" spans="1:1" x14ac:dyDescent="0.25">
      <c r="A2"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42578125" defaultRowHeight="15" x14ac:dyDescent="0.25"/>
  <cols>
    <col min="4" max="4" width="20.140625" bestFit="1" customWidth="1"/>
    <col min="5" max="5" width="42.85546875" bestFit="1" customWidth="1"/>
    <col min="7" max="7" width="26.42578125" customWidth="1"/>
  </cols>
  <sheetData>
    <row r="1" spans="1:12" x14ac:dyDescent="0.25">
      <c r="A1" s="8" t="s">
        <v>31</v>
      </c>
      <c r="B1" t="s">
        <v>96</v>
      </c>
      <c r="C1" s="8" t="s">
        <v>35</v>
      </c>
      <c r="D1" s="8" t="s">
        <v>39</v>
      </c>
      <c r="E1" s="3" t="s">
        <v>40</v>
      </c>
      <c r="F1" s="2" t="s">
        <v>69</v>
      </c>
      <c r="G1" s="2" t="s">
        <v>71</v>
      </c>
      <c r="H1" s="4">
        <v>0.7</v>
      </c>
      <c r="I1" t="s">
        <v>97</v>
      </c>
      <c r="J1" t="s">
        <v>98</v>
      </c>
      <c r="L1" t="s">
        <v>6</v>
      </c>
    </row>
    <row r="2" spans="1:12" x14ac:dyDescent="0.25">
      <c r="A2" t="s">
        <v>99</v>
      </c>
      <c r="B2" t="s">
        <v>95</v>
      </c>
      <c r="C2" t="s">
        <v>100</v>
      </c>
      <c r="D2" s="2" t="s">
        <v>101</v>
      </c>
      <c r="E2" s="1" t="s">
        <v>102</v>
      </c>
      <c r="F2" s="2" t="s">
        <v>103</v>
      </c>
      <c r="G2" s="2" t="s">
        <v>104</v>
      </c>
      <c r="H2" s="4">
        <v>0.25</v>
      </c>
      <c r="I2" t="s">
        <v>105</v>
      </c>
      <c r="J2" t="s">
        <v>106</v>
      </c>
      <c r="L2" t="s">
        <v>107</v>
      </c>
    </row>
    <row r="3" spans="1:12" x14ac:dyDescent="0.25">
      <c r="A3" t="s">
        <v>108</v>
      </c>
      <c r="C3" t="s">
        <v>109</v>
      </c>
      <c r="D3" s="2" t="s">
        <v>110</v>
      </c>
      <c r="E3" s="1" t="s">
        <v>111</v>
      </c>
      <c r="F3" s="2" t="s">
        <v>112</v>
      </c>
      <c r="G3" s="2" t="s">
        <v>113</v>
      </c>
      <c r="H3" s="4">
        <v>0.55000000000000004</v>
      </c>
      <c r="I3" t="s">
        <v>114</v>
      </c>
      <c r="J3" t="s">
        <v>115</v>
      </c>
    </row>
    <row r="4" spans="1:12" x14ac:dyDescent="0.25">
      <c r="A4" t="s">
        <v>116</v>
      </c>
      <c r="C4" t="s">
        <v>117</v>
      </c>
      <c r="E4" s="1" t="s">
        <v>118</v>
      </c>
      <c r="G4" s="2" t="s">
        <v>119</v>
      </c>
      <c r="H4" s="4">
        <v>0.15</v>
      </c>
      <c r="I4" t="s">
        <v>120</v>
      </c>
      <c r="J4" t="s">
        <v>121</v>
      </c>
    </row>
    <row r="5" spans="1:12" x14ac:dyDescent="0.25">
      <c r="A5" t="s">
        <v>122</v>
      </c>
      <c r="E5" s="1" t="s">
        <v>123</v>
      </c>
      <c r="G5" s="2" t="s">
        <v>124</v>
      </c>
      <c r="H5" s="4">
        <v>0.7</v>
      </c>
      <c r="I5" t="s">
        <v>125</v>
      </c>
      <c r="J5" t="s">
        <v>126</v>
      </c>
    </row>
    <row r="6" spans="1:12" x14ac:dyDescent="0.25">
      <c r="E6" s="1" t="s">
        <v>127</v>
      </c>
      <c r="G6" s="2" t="s">
        <v>128</v>
      </c>
      <c r="H6" s="4">
        <v>0.3</v>
      </c>
      <c r="J6" t="s">
        <v>129</v>
      </c>
    </row>
    <row r="7" spans="1:12" x14ac:dyDescent="0.25">
      <c r="E7" s="1" t="s">
        <v>130</v>
      </c>
      <c r="G7" s="2" t="s">
        <v>103</v>
      </c>
    </row>
    <row r="8" spans="1:12" x14ac:dyDescent="0.25">
      <c r="E8" s="1" t="s">
        <v>131</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3.xml><?xml version="1.0" encoding="utf-8"?>
<ds:datastoreItem xmlns:ds="http://schemas.openxmlformats.org/officeDocument/2006/customXml" ds:itemID="{3F6E1548-AAAD-47DF-8213-C4E465F49690}">
  <ds:schemaRefs>
    <ds:schemaRef ds:uri="http://purl.org/dc/elements/1.1/"/>
    <ds:schemaRef ds:uri="4382931b-6036-484b-ad41-6810b26eb986"/>
    <ds:schemaRef ds:uri="e7d3d6e7-89cb-4750-b948-5e984f176bb6"/>
    <ds:schemaRef ds:uri="http://schemas.microsoft.com/office/2006/documentManagement/types"/>
    <ds:schemaRef ds:uri="http://purl.org/dc/dcmitype/"/>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 Carlos  Sanclemente</cp:lastModifiedBy>
  <cp:revision/>
  <dcterms:created xsi:type="dcterms:W3CDTF">2020-12-07T14:41:17Z</dcterms:created>
  <dcterms:modified xsi:type="dcterms:W3CDTF">2024-06-07T21:34:57Z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