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D:\DESCARGAS\Mauricio Baron\REMISIÓN ANTECEDENTES _ CASE 22156 - SINIESTRO 112805880 _ RV_ ACEPTACIÓN DE CASO __ RV_ Demanda de responsabilidad civil contractual (Manuel Barón vs. Allianz Seguros\"/>
    </mc:Choice>
  </mc:AlternateContent>
  <xr:revisionPtr revIDLastSave="0" documentId="13_ncr:1_{CB53553C-40F4-47C1-ACF4-EF49CA7CAB89}" xr6:coauthVersionLast="47" xr6:coauthVersionMax="47" xr10:uidLastSave="{00000000-0000-0000-0000-000000000000}"/>
  <bookViews>
    <workbookView xWindow="2460" yWindow="2460" windowWidth="21600" windowHeight="1183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20" i="8"/>
  <c r="B39" i="8" s="1"/>
  <c r="B10" i="9" l="1"/>
  <c r="B2" i="8" l="1"/>
  <c r="B2" i="9" s="1"/>
  <c r="B8" i="9" l="1"/>
  <c r="B7" i="9"/>
  <c r="B6" i="9"/>
  <c r="B5" i="9"/>
  <c r="B4" i="9"/>
  <c r="B3" i="9"/>
  <c r="B7" i="8"/>
  <c r="B6" i="8"/>
  <c r="B5" i="8"/>
  <c r="B4" i="8"/>
  <c r="B3" i="8"/>
  <c r="B8" i="7"/>
  <c r="B4" i="7" l="1"/>
  <c r="B5" i="7"/>
  <c r="B6" i="7"/>
  <c r="B7" i="7"/>
  <c r="B3" i="7"/>
  <c r="B9" i="8"/>
  <c r="B11" i="9" l="1"/>
</calcChain>
</file>

<file path=xl/sharedStrings.xml><?xml version="1.0" encoding="utf-8"?>
<sst xmlns="http://schemas.openxmlformats.org/spreadsheetml/2006/main" count="244" uniqueCount="178">
  <si>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</si>
  <si>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</si>
  <si>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</si>
  <si>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</si>
  <si>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</si>
  <si>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</si>
  <si>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</si>
  <si>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</si>
  <si>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</si>
  <si>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</si>
  <si>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</si>
  <si>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</si>
  <si>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</si>
  <si>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</si>
  <si>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</si>
  <si>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</si>
  <si>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</si>
  <si>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</si>
  <si>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</si>
  <si>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</si>
  <si>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</si>
  <si>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</si>
  <si>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</si>
  <si>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</si>
  <si>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</si>
  <si>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</si>
  <si>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</si>
  <si>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</si>
  <si>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</si>
  <si>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</si>
  <si>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</si>
  <si>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</si>
  <si>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</si>
  <si>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</si>
  <si>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</si>
  <si>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</si>
  <si>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</si>
  <si>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</si>
  <si>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</si>
  <si>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</si>
  <si>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</si>
  <si>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</si>
  <si>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</si>
  <si>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</si>
  <si>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</si>
  <si>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</si>
  <si>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</si>
  <si>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</si>
  <si>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</si>
  <si>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</si>
  <si>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</si>
  <si>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</si>
  <si>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</si>
  <si>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</si>
  <si>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</si>
  <si>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</si>
  <si>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</si>
  <si>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</si>
  <si>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</si>
  <si>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</si>
  <si>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</si>
  <si>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</si>
  <si>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</si>
  <si>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</si>
  <si>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</si>
  <si>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</si>
  <si>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</si>
  <si>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</si>
  <si>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</si>
  <si>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</si>
  <si>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</si>
  <si>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</si>
  <si>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</si>
  <si>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</si>
  <si>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</si>
  <si>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</si>
  <si>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</si>
  <si>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</si>
  <si>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</si>
  <si>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</si>
  <si>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</si>
  <si>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</si>
  <si>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</si>
  <si>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</si>
  <si>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</si>
  <si>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</si>
  <si>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</si>
  <si>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</si>
  <si>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</si>
  <si>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</si>
  <si>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</si>
  <si>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</si>
  <si>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</si>
  <si>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</si>
  <si>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</si>
  <si>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</si>
  <si>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</si>
  <si>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</si>
  <si>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</si>
  <si>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</si>
  <si>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</si>
  <si>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</si>
  <si>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</si>
  <si>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</si>
  <si>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</si>
  <si>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</si>
  <si>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</si>
  <si>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</si>
  <si>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</si>
  <si>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</si>
  <si>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</si>
  <si>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</si>
  <si>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</si>
  <si>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</si>
  <si>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</si>
  <si>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</si>
  <si>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</si>
  <si>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</si>
  <si>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</si>
  <si>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</si>
  <si>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</si>
  <si>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</si>
  <si>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</si>
  <si>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</si>
  <si>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</si>
  <si>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</si>
  <si>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</si>
  <si>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</si>
  <si>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</si>
  <si>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</si>
  <si>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</si>
  <si>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</si>
  <si>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</si>
  <si>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</si>
  <si>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</si>
  <si>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</si>
  <si>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</si>
  <si>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</si>
  <si>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</si>
  <si>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</si>
  <si>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</si>
  <si>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</si>
  <si>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</si>
  <si>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</si>
  <si>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</si>
  <si>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</si>
  <si>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</si>
  <si>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</si>
  <si>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</si>
  <si>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</si>
  <si>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</si>
  <si>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</si>
  <si>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</si>
  <si>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</si>
  <si>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</si>
  <si>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</si>
  <si>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</si>
  <si>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11001400303620240039700</t>
  </si>
  <si>
    <t>TREINTA Y SEIS (36) CIVIL MUNICIPAL DE BOGOTÁ D.C.</t>
  </si>
  <si>
    <t>MAURICIO BARÓN GRANADOS</t>
  </si>
  <si>
    <t>3 DE ABRIL DE 2022</t>
  </si>
  <si>
    <t>25 DE AGOSTO DE 2023</t>
  </si>
  <si>
    <t>12 DE SEPTIEMBRE DE 2023</t>
  </si>
  <si>
    <t>GLR705</t>
  </si>
  <si>
    <t>022928479 / 0</t>
  </si>
  <si>
    <t>03 de abril de 2024</t>
  </si>
  <si>
    <t>23 de mayo de 2024</t>
  </si>
  <si>
    <t>1. El señor Mauricio Barón suscribió La Póliza de Automóviles No. 022928479/0 sobre el vehículo de placas GLR705, con el objetivo de amparar, entre otras cosas, la Pérdida Parcial por Daños de Mayor Cuantía por un valor de 117.500.000, con una vigencia entre el 16 de julio de 2021 hasta el 15 de julio de 2022.
2. El 3 de abril de 2022, el vehículo sufrió un accidente de tránsito, causándose daños materiales en el mismo.
3. El señor Mauricio Barón notificó el siniestro a Allianz Seguros, quien solicitó documentos para el pago, los cuales fueron enviados por Barón Granados. A pesar de esto, Allianz Seguros objetó la reclamación, alegando una alteración en el riesgo debido a una "entrega en modalidad de compraventa" del vehículo.
4. Esta objeción fue considerada infundada, ya que el señor Barón seguía siendo propietario del vehículo; razón por la que volvió a solicitar el pago el 10 de junio de 2022, pero Allianz Seguros rechazó nuevamente la reclamación el 30 de agosto de 2022.
5. Barón Granados demostró su propiedad sobre el vehículo asegurado y las circunstancias del siniestro, cumpliendo con la carga probatoria, de modo que Allianz Seguros adeuda intereses moratorios desde el 19 de mayo de 2022, fecha en la que venció el plazo para responder a la reclamación.</t>
  </si>
  <si>
    <t>22 de abril de 2024</t>
  </si>
  <si>
    <t>LLAVE EN MANO  117.200.000</t>
  </si>
  <si>
    <t>Desde las 00:00 horas del 16/07/2021 hasta las 24:00 horas del 15/07/2022.</t>
  </si>
  <si>
    <t>SINIESTRO   112805880  LEGIS APJ32361</t>
  </si>
  <si>
    <t>Daños de mayor cuantía</t>
  </si>
  <si>
    <t>.</t>
  </si>
  <si>
    <t xml:space="preserve">1. FALTA DE INTERÉS ASEGURABLE DEL SEÑOR MAURICIO BARÓN GRANADOS FRENTE AL CONTRATO DE SEGURO MATERIALIZADO EN LA PÓLIZA DE SEGURO AUTOS INDIVIDUAL LIVIANOS PARTICULARES No. 022928479 / 0
2. FALTA DE NOTIFICACIÓN SOBRE AGRAVACIÓN DEL ESTADO DE RIESGO AL CEDER LA POSESIÓN DEL VEHÍCULO
3. CONFIGURACIÓN DE LA CAUSAL DE EXCLUSIÓN "M" DE LA PÓLIZA No. 022928479 / 0 POR HABER CELEBRADO ACUERDO DE PAGO CON EL SEÑOR JUAN DAVID PRIETO RODRIGUEZ
4. RIESGOS EXPRESAMENTE EXCLUIDOS EN LA PÓLIZA DE SEGURO AUTOS INDIVIDUAL LIVIANOS PARTICULARES No. 022928479 / 0
5. CARÁCTER MERAMENTE INDEMNIZATORIO DE LOS CONTRATOS DE SEGURO
6. EN CUALQUIER CASO, DE NINGUNA FORMA SE PODRÁ EXCEDER EL LIMITE DEL VALOR ASEGURADO.
7. DISPONIBILIDAD DEL VALOR ASEGURADO
8. APLICACIÓN AL CLAUSULADO GENERAL DEL CONTRATO DE SEGURO - EL VEHÍCULO DEBERÁ TRANSFERIRSE A ALLIANZ SEGUROS S.A. 
9. GENÉRICA O INNOMINADA Y OTRAS
</t>
  </si>
  <si>
    <t xml:space="preserve">Como liquidación objetivada de pretensiones se llegó a la suma de $186.384.511
1. Daños de mayor cuantía: Se reconocen $117.200.000 y/o el que esté registrado en la guía de valores de Fasecolda, que para el caso de marras este último es mayor al valor asegurado, que corresponde a la totalidad del valor asegurado por la pérdida total del vehículo de placas GLR705, toda vez que el automotor sufrió daños superiores al 75% conforme al informe técnico realizado por AUDATEX.
2. Intereses moratorios: Se reconoce la suma de $69.184.511 por concepto de interés moratorio conforme a lo dispuesto en el artículo 1080 del Código de Comercio, contados a partir del 19 de mayo de 2022, fecha en la que transcurrió un mes desde la reclamación, hasta la fecha de presentación del informe (6 de mayo de 2024). De conformidad con lo anterior la liquidación objetivada asciende al total de $186.384.511.
</t>
  </si>
  <si>
    <t>La contingencia se evalúa como PROBABLE, considerando que la póliza 022928479 / 0 presta cobertura temporal y material para el evento de daños de mayor cuantía. Adicionalmente, no existe prueba alguna que logre acreditar el traspaso del dominio del vehículo por parte del señor MAURICIO BARÓN GRANADOS a MARCO ANTONIO CASAS RODRÍGUEZ, por lo que aún existe el interés asegurable.
Lo primero que debe tomarse en consideración es que la Póliza de Seguro Automóviles Individual LivianosParticulares No. 022928479 / 0, cuyo asegurado es MAURICIO BARÓN GRANADOS presta cobertura material y temporal, de conformidad con los hechos y pretensiones expuestas en el líbelo de la demanda. Frente a la cobertura temporal, debe señalarse que la ocurrencia del accidente (3 de abril de 2022) se encuentra dentro de la limitación temporal de la Póliza en mención, comprendida desde el 16 de julio de 2021 hasta el 15 de julio de 2022, bajo la modalidad de ocurrencia. Aunado a ello, presta cobertura material en tanto ampara los daños de mayor cuantía, pretendidos por la parte actora en el escrito de demanda. 
Adicionalmente, debe indicarse que no existe prueba alguna que logre acreditar que el señor Barón Granados traspasó el derecho de dominio del vehículo de placas GLR705 al señor Marco Antonio Casas Rodríguez, ni que este último fuera poseedor del vehículo. Pese a que la compañía en la objeción formulada, indicó que existía una falta de interés asegurable por tenerse como propietario al señor Casas Rodríguez, junto con una agravación del estado de riesgo por ser este último el poseedor del vehículo, no existen elementos de prueba que acrediten un contrato de compraventa entre el señor Barón Granados y el señor Casas Rodríguez, de modo que dependerá del interrogatorio de parte y las pruebas testimoniales que se practiquen, comprobar la existencia de un contrato de compraventa celebrado previo al accidente.</t>
  </si>
  <si>
    <t>Intereses moratorios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</si>
</sst>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7" zoomScaleNormal="100" workbookViewId="0">
      <selection activeCell="B25" sqref="B25:C2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5" t="s">
        <v>0</v>
      </c>
      <c r="B1" s="45"/>
      <c r="C1" s="45"/>
    </row>
    <row r="2" spans="1:3" x14ac:dyDescent="0.25">
      <c r="A2" s="5" t="s">
        <v>1</v>
      </c>
      <c r="B2" s="50" t="s">
        <v>157</v>
      </c>
      <c r="C2" s="51"/>
    </row>
    <row r="3" spans="1:3" x14ac:dyDescent="0.25">
      <c r="A3" s="5" t="s">
        <v>2</v>
      </c>
      <c r="B3" s="52" t="s">
        <v>158</v>
      </c>
      <c r="C3" s="53"/>
    </row>
    <row r="4" spans="1:3" x14ac:dyDescent="0.25">
      <c r="A4" s="5" t="s">
        <v>3</v>
      </c>
      <c r="B4" s="52" t="s">
        <v>156</v>
      </c>
      <c r="C4" s="53"/>
    </row>
    <row r="5" spans="1:3" ht="31.5" customHeight="1" x14ac:dyDescent="0.25">
      <c r="A5" s="5" t="s">
        <v>4</v>
      </c>
      <c r="B5" s="52" t="s">
        <v>159</v>
      </c>
      <c r="C5" s="53"/>
    </row>
    <row r="6" spans="1:3" x14ac:dyDescent="0.25">
      <c r="A6" s="5" t="s">
        <v>5</v>
      </c>
      <c r="B6" s="46" t="s">
        <v>121</v>
      </c>
      <c r="C6" s="46"/>
    </row>
    <row r="7" spans="1:3" x14ac:dyDescent="0.25">
      <c r="A7" s="43" t="s">
        <v>6</v>
      </c>
      <c r="B7" s="48" t="s">
        <v>129</v>
      </c>
      <c r="C7" s="49"/>
    </row>
    <row r="8" spans="1:3" ht="35.450000000000003" customHeight="1" x14ac:dyDescent="0.25">
      <c r="A8" s="27" t="s">
        <v>137</v>
      </c>
      <c r="B8" s="46" t="s">
        <v>150</v>
      </c>
      <c r="C8" s="46"/>
    </row>
    <row r="9" spans="1:3" x14ac:dyDescent="0.25">
      <c r="A9" s="27" t="s">
        <v>131</v>
      </c>
      <c r="B9" s="46" t="s">
        <v>150</v>
      </c>
      <c r="C9" s="46"/>
    </row>
    <row r="10" spans="1:3" x14ac:dyDescent="0.25">
      <c r="A10" s="27" t="s">
        <v>7</v>
      </c>
      <c r="B10" s="46" t="s">
        <v>150</v>
      </c>
      <c r="C10" s="46"/>
    </row>
    <row r="11" spans="1:3" ht="30" customHeight="1" x14ac:dyDescent="0.25">
      <c r="A11" s="28" t="s">
        <v>8</v>
      </c>
      <c r="B11" s="46" t="s">
        <v>150</v>
      </c>
      <c r="C11" s="46"/>
    </row>
    <row r="12" spans="1:3" ht="30" customHeight="1" x14ac:dyDescent="0.25">
      <c r="A12" s="5" t="s">
        <v>9</v>
      </c>
      <c r="B12" s="46" t="s">
        <v>150</v>
      </c>
      <c r="C12" s="46"/>
    </row>
    <row r="13" spans="1:3" x14ac:dyDescent="0.25">
      <c r="A13" s="5" t="s">
        <v>10</v>
      </c>
      <c r="B13" s="46" t="s">
        <v>150</v>
      </c>
      <c r="C13" s="46"/>
    </row>
    <row r="14" spans="1:3" x14ac:dyDescent="0.25">
      <c r="A14" s="5" t="s">
        <v>11</v>
      </c>
      <c r="B14" s="46" t="s">
        <v>150</v>
      </c>
      <c r="C14" s="46"/>
    </row>
    <row r="15" spans="1:3" x14ac:dyDescent="0.25">
      <c r="A15" s="5" t="s">
        <v>144</v>
      </c>
      <c r="B15" s="46" t="s">
        <v>150</v>
      </c>
      <c r="C15" s="46"/>
    </row>
    <row r="16" spans="1:3" x14ac:dyDescent="0.25">
      <c r="A16" s="5" t="s">
        <v>12</v>
      </c>
      <c r="B16" s="46" t="s">
        <v>150</v>
      </c>
      <c r="C16" s="46"/>
    </row>
    <row r="17" spans="1:3" ht="15" customHeight="1" x14ac:dyDescent="0.25">
      <c r="A17" s="5" t="s">
        <v>13</v>
      </c>
      <c r="B17" s="47" t="s">
        <v>102</v>
      </c>
      <c r="C17" s="47"/>
    </row>
    <row r="18" spans="1:3" x14ac:dyDescent="0.25">
      <c r="A18" s="5" t="s">
        <v>15</v>
      </c>
      <c r="B18" s="46" t="s">
        <v>150</v>
      </c>
      <c r="C18" s="46"/>
    </row>
    <row r="19" spans="1:3" ht="18.75" customHeight="1" x14ac:dyDescent="0.25">
      <c r="A19" s="5" t="s">
        <v>16</v>
      </c>
      <c r="B19" s="46" t="s">
        <v>150</v>
      </c>
      <c r="C19" s="46"/>
    </row>
    <row r="20" spans="1:3" x14ac:dyDescent="0.25">
      <c r="A20" s="5" t="s">
        <v>132</v>
      </c>
      <c r="B20" s="46" t="s">
        <v>150</v>
      </c>
      <c r="C20" s="46"/>
    </row>
    <row r="21" spans="1:3" ht="17.25" customHeight="1" x14ac:dyDescent="0.25">
      <c r="A21" s="5" t="s">
        <v>17</v>
      </c>
      <c r="B21" s="46" t="s">
        <v>150</v>
      </c>
      <c r="C21" s="46"/>
    </row>
    <row r="22" spans="1:3" x14ac:dyDescent="0.25">
      <c r="A22" s="43" t="s">
        <v>19</v>
      </c>
      <c r="B22" s="60" t="s">
        <v>160</v>
      </c>
      <c r="C22" s="60"/>
    </row>
    <row r="23" spans="1:3" x14ac:dyDescent="0.25">
      <c r="A23" s="27" t="s">
        <v>20</v>
      </c>
      <c r="B23" s="59" t="s">
        <v>161</v>
      </c>
      <c r="C23" s="58"/>
    </row>
    <row r="24" spans="1:3" x14ac:dyDescent="0.25">
      <c r="A24" s="27" t="s">
        <v>21</v>
      </c>
      <c r="B24" s="59" t="s">
        <v>162</v>
      </c>
      <c r="C24" s="58"/>
    </row>
    <row r="25" spans="1:3" x14ac:dyDescent="0.25">
      <c r="A25" s="54" t="s">
        <v>146</v>
      </c>
      <c r="B25" s="58" t="s">
        <v>167</v>
      </c>
      <c r="C25" s="44"/>
    </row>
    <row r="26" spans="1:3" x14ac:dyDescent="0.25">
      <c r="A26" s="54"/>
      <c r="B26" s="44"/>
      <c r="C26" s="44"/>
    </row>
    <row r="27" spans="1:3" ht="128.25" customHeight="1" x14ac:dyDescent="0.25">
      <c r="A27" s="54"/>
      <c r="B27" s="44"/>
      <c r="C27" s="44"/>
    </row>
    <row r="28" spans="1:3" x14ac:dyDescent="0.25">
      <c r="A28" s="27" t="s">
        <v>23</v>
      </c>
      <c r="B28" s="44" t="s">
        <v>159</v>
      </c>
      <c r="C28" s="44"/>
    </row>
    <row r="29" spans="1:3" x14ac:dyDescent="0.25">
      <c r="A29" s="27" t="s">
        <v>24</v>
      </c>
      <c r="B29" s="46">
        <v>74362971</v>
      </c>
      <c r="C29" s="46"/>
    </row>
    <row r="30" spans="1:3" x14ac:dyDescent="0.25">
      <c r="A30" s="27" t="s">
        <v>25</v>
      </c>
      <c r="B30" s="44" t="s">
        <v>163</v>
      </c>
      <c r="C30" s="44"/>
    </row>
    <row r="31" spans="1:3" x14ac:dyDescent="0.25">
      <c r="A31" s="27" t="s">
        <v>133</v>
      </c>
      <c r="B31" s="44" t="s">
        <v>164</v>
      </c>
      <c r="C31" s="44"/>
    </row>
    <row r="32" spans="1:3" x14ac:dyDescent="0.25">
      <c r="A32" s="27" t="s">
        <v>26</v>
      </c>
      <c r="B32" s="56" t="s">
        <v>165</v>
      </c>
      <c r="C32" s="57"/>
    </row>
    <row r="33" spans="1:3" x14ac:dyDescent="0.25">
      <c r="A33" s="5" t="s">
        <v>27</v>
      </c>
      <c r="B33" s="55" t="s">
        <v>168</v>
      </c>
      <c r="C33" s="55"/>
    </row>
    <row r="34" spans="1:3" ht="45" x14ac:dyDescent="0.25">
      <c r="A34" s="5" t="s">
        <v>134</v>
      </c>
      <c r="B34" s="55" t="s">
        <v>166</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3" sqref="B23:C23"/>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0" t="s">
        <v>28</v>
      </c>
      <c r="B1" s="80"/>
      <c r="C1" s="80"/>
    </row>
    <row r="2" spans="1:3" ht="15.75" customHeight="1" x14ac:dyDescent="0.25">
      <c r="A2" s="20" t="s">
        <v>29</v>
      </c>
      <c r="B2" s="70" t="s">
        <v>171</v>
      </c>
      <c r="C2" s="71"/>
    </row>
    <row r="3" spans="1:3" s="2" customFormat="1" x14ac:dyDescent="0.25">
      <c r="A3" s="5" t="s">
        <v>1</v>
      </c>
      <c r="B3" s="46" t="str">
        <f>'AUTOS  NOTA 322'!B2:C2</f>
        <v>11001400303620240039700</v>
      </c>
      <c r="C3" s="46"/>
    </row>
    <row r="4" spans="1:3" s="2" customFormat="1" x14ac:dyDescent="0.25">
      <c r="A4" s="5" t="s">
        <v>2</v>
      </c>
      <c r="B4" s="46" t="str">
        <f>'AUTOS  NOTA 322'!B3:C3</f>
        <v>TREINTA Y SEIS (36) CIVIL MUNICIPAL DE BOGOTÁ D.C.</v>
      </c>
      <c r="C4" s="46"/>
    </row>
    <row r="5" spans="1:3" s="2" customFormat="1" x14ac:dyDescent="0.25">
      <c r="A5" s="5" t="s">
        <v>3</v>
      </c>
      <c r="B5" s="46" t="str">
        <f>'AUTOS  NOTA 322'!B4:C4</f>
        <v>ALLIANZ SEGUROS S.A.</v>
      </c>
      <c r="C5" s="46"/>
    </row>
    <row r="6" spans="1:3" s="2" customFormat="1" x14ac:dyDescent="0.25">
      <c r="A6" s="5" t="s">
        <v>4</v>
      </c>
      <c r="B6" s="46" t="str">
        <f>'AUTOS  NOTA 322'!B5:C5</f>
        <v>MAURICIO BARÓN GRANADOS</v>
      </c>
      <c r="C6" s="46"/>
    </row>
    <row r="7" spans="1:3" s="2" customFormat="1" x14ac:dyDescent="0.25">
      <c r="A7" s="5" t="s">
        <v>5</v>
      </c>
      <c r="B7" s="46" t="str">
        <f>'AUTOS  NOTA 322'!B6:C6</f>
        <v>DEMANDA DIRECTA</v>
      </c>
      <c r="C7" s="46"/>
    </row>
    <row r="8" spans="1:3" s="2" customFormat="1" x14ac:dyDescent="0.25">
      <c r="A8" s="30" t="s">
        <v>118</v>
      </c>
      <c r="B8" s="46" t="str">
        <f>'AUTOS  NOTA 322'!B7:C8</f>
        <v>NO APLICA</v>
      </c>
      <c r="C8" s="46"/>
    </row>
    <row r="9" spans="1:3" x14ac:dyDescent="0.25">
      <c r="A9" s="20" t="s">
        <v>30</v>
      </c>
      <c r="B9" s="46">
        <v>22928479</v>
      </c>
      <c r="C9" s="46"/>
    </row>
    <row r="10" spans="1:3" x14ac:dyDescent="0.25">
      <c r="A10" s="20" t="s">
        <v>22</v>
      </c>
      <c r="B10" s="46" t="s">
        <v>129</v>
      </c>
      <c r="C10" s="46"/>
    </row>
    <row r="11" spans="1:3" x14ac:dyDescent="0.25">
      <c r="A11" s="20" t="s">
        <v>31</v>
      </c>
      <c r="B11" s="63" t="s">
        <v>169</v>
      </c>
      <c r="C11" s="64"/>
    </row>
    <row r="12" spans="1:3" x14ac:dyDescent="0.25">
      <c r="A12" s="20" t="s">
        <v>136</v>
      </c>
      <c r="B12" s="63">
        <v>0</v>
      </c>
      <c r="C12" s="64"/>
    </row>
    <row r="13" spans="1:3" x14ac:dyDescent="0.25">
      <c r="A13" s="20" t="s">
        <v>32</v>
      </c>
      <c r="B13" s="52" t="s">
        <v>93</v>
      </c>
      <c r="C13" s="53"/>
    </row>
    <row r="14" spans="1:3" x14ac:dyDescent="0.25">
      <c r="A14" s="20" t="s">
        <v>33</v>
      </c>
      <c r="B14" s="47" t="s">
        <v>170</v>
      </c>
      <c r="C14" s="46"/>
    </row>
    <row r="15" spans="1:3" x14ac:dyDescent="0.25">
      <c r="A15" s="20" t="s">
        <v>34</v>
      </c>
      <c r="B15" s="46" t="s">
        <v>35</v>
      </c>
      <c r="C15" s="46"/>
    </row>
    <row r="16" spans="1:3" x14ac:dyDescent="0.25">
      <c r="A16" s="20" t="s">
        <v>36</v>
      </c>
      <c r="B16" s="46" t="s">
        <v>35</v>
      </c>
      <c r="C16" s="46"/>
    </row>
    <row r="17" spans="1:3" x14ac:dyDescent="0.25">
      <c r="A17" s="67" t="s">
        <v>37</v>
      </c>
      <c r="B17" s="46" t="s">
        <v>38</v>
      </c>
      <c r="C17" s="46"/>
    </row>
    <row r="18" spans="1:3" x14ac:dyDescent="0.25">
      <c r="A18" s="68"/>
      <c r="B18" s="10" t="s">
        <v>39</v>
      </c>
      <c r="C18" s="10" t="s">
        <v>40</v>
      </c>
    </row>
    <row r="19" spans="1:3" x14ac:dyDescent="0.25">
      <c r="A19" s="68"/>
      <c r="B19" s="6" t="s">
        <v>143</v>
      </c>
      <c r="C19" s="6"/>
    </row>
    <row r="20" spans="1:3" x14ac:dyDescent="0.25">
      <c r="A20" s="68"/>
      <c r="B20" s="6"/>
      <c r="C20" s="6"/>
    </row>
    <row r="21" spans="1:3" x14ac:dyDescent="0.25">
      <c r="A21" s="69"/>
      <c r="B21" s="6"/>
      <c r="C21" s="6"/>
    </row>
    <row r="22" spans="1:3" x14ac:dyDescent="0.25">
      <c r="A22" s="20" t="s">
        <v>41</v>
      </c>
      <c r="B22" s="46"/>
      <c r="C22" s="46"/>
    </row>
    <row r="23" spans="1:3" x14ac:dyDescent="0.25">
      <c r="A23" s="20" t="s">
        <v>42</v>
      </c>
      <c r="B23" s="70"/>
      <c r="C23" s="71"/>
    </row>
    <row r="24" spans="1:3" x14ac:dyDescent="0.25">
      <c r="A24" s="20" t="s">
        <v>43</v>
      </c>
      <c r="B24" s="46" t="s">
        <v>96</v>
      </c>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2" t="s">
        <v>48</v>
      </c>
      <c r="B28" s="72"/>
      <c r="C28" s="72"/>
    </row>
    <row r="29" spans="1:3" x14ac:dyDescent="0.25">
      <c r="A29" s="65" t="s">
        <v>49</v>
      </c>
      <c r="B29" s="66"/>
      <c r="C29" s="11"/>
    </row>
    <row r="30" spans="1:3" x14ac:dyDescent="0.25">
      <c r="A30" s="65" t="s">
        <v>50</v>
      </c>
      <c r="B30" s="66"/>
      <c r="C30" s="11"/>
    </row>
    <row r="31" spans="1:3" x14ac:dyDescent="0.25">
      <c r="A31" s="65" t="s">
        <v>51</v>
      </c>
      <c r="B31" s="66"/>
      <c r="C31" s="12"/>
    </row>
    <row r="32" spans="1:3" x14ac:dyDescent="0.25">
      <c r="A32" s="65" t="s">
        <v>52</v>
      </c>
      <c r="B32" s="66"/>
      <c r="C32" s="11"/>
    </row>
    <row r="33" spans="1:3" x14ac:dyDescent="0.25">
      <c r="A33" s="65" t="s">
        <v>53</v>
      </c>
      <c r="B33" s="66"/>
      <c r="C33" s="11"/>
    </row>
    <row r="34" spans="1:3" x14ac:dyDescent="0.25">
      <c r="A34" s="65" t="s">
        <v>54</v>
      </c>
      <c r="B34" s="66"/>
      <c r="C34" s="13"/>
    </row>
    <row r="35" spans="1:3" x14ac:dyDescent="0.25">
      <c r="A35" s="61" t="s">
        <v>55</v>
      </c>
      <c r="B35" s="62"/>
      <c r="C35" s="14"/>
    </row>
    <row r="36" spans="1:3" x14ac:dyDescent="0.25">
      <c r="A36" s="61" t="s">
        <v>56</v>
      </c>
      <c r="B36" s="62"/>
      <c r="C36" s="15"/>
    </row>
    <row r="37" spans="1:3" x14ac:dyDescent="0.25">
      <c r="A37" s="73" t="s">
        <v>57</v>
      </c>
      <c r="B37" s="74"/>
      <c r="C37" s="15"/>
    </row>
    <row r="38" spans="1:3" x14ac:dyDescent="0.25">
      <c r="A38" s="75"/>
      <c r="B38" s="76"/>
      <c r="C38" s="15"/>
    </row>
    <row r="39" spans="1:3" x14ac:dyDescent="0.25">
      <c r="A39" s="77"/>
      <c r="B39" s="78"/>
      <c r="C39" s="15"/>
    </row>
    <row r="40" spans="1:3" x14ac:dyDescent="0.25">
      <c r="A40" s="79" t="s">
        <v>58</v>
      </c>
      <c r="B40" s="79"/>
      <c r="C40" s="79"/>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B39" zoomScale="115" zoomScaleNormal="115" workbookViewId="0">
      <selection activeCell="B41" sqref="B41:C41"/>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0" t="s">
        <v>68</v>
      </c>
      <c r="B1" s="80"/>
      <c r="C1" s="80"/>
    </row>
    <row r="2" spans="1:9" ht="15" customHeight="1" x14ac:dyDescent="0.25">
      <c r="A2" s="34" t="s">
        <v>29</v>
      </c>
      <c r="B2" s="84" t="str">
        <f>'AUTOS NOTA 321'!B2:C2</f>
        <v>SINIESTRO   112805880  LEGIS APJ32361</v>
      </c>
      <c r="C2" s="85"/>
    </row>
    <row r="3" spans="1:9" x14ac:dyDescent="0.25">
      <c r="A3" s="35" t="s">
        <v>1</v>
      </c>
      <c r="B3" s="99" t="str">
        <f>'AUTOS  NOTA 322'!B2:C2</f>
        <v>11001400303620240039700</v>
      </c>
      <c r="C3" s="99"/>
    </row>
    <row r="4" spans="1:9" x14ac:dyDescent="0.25">
      <c r="A4" s="35" t="s">
        <v>2</v>
      </c>
      <c r="B4" s="99" t="str">
        <f>'AUTOS  NOTA 322'!B3:C3</f>
        <v>TREINTA Y SEIS (36) CIVIL MUNICIPAL DE BOGOTÁ D.C.</v>
      </c>
      <c r="C4" s="99"/>
    </row>
    <row r="5" spans="1:9" x14ac:dyDescent="0.25">
      <c r="A5" s="35" t="s">
        <v>3</v>
      </c>
      <c r="B5" s="99" t="str">
        <f>'AUTOS  NOTA 322'!B4:C4</f>
        <v>ALLIANZ SEGUROS S.A.</v>
      </c>
      <c r="C5" s="99"/>
    </row>
    <row r="6" spans="1:9" ht="15" customHeight="1" x14ac:dyDescent="0.25">
      <c r="A6" s="35" t="s">
        <v>4</v>
      </c>
      <c r="B6" s="99" t="str">
        <f>'AUTOS  NOTA 322'!B5:C5</f>
        <v>MAURICIO BARÓN GRANADOS</v>
      </c>
      <c r="C6" s="99"/>
    </row>
    <row r="7" spans="1:9" x14ac:dyDescent="0.25">
      <c r="A7" s="35" t="s">
        <v>5</v>
      </c>
      <c r="B7" s="99" t="str">
        <f>'AUTOS  NOTA 322'!B6:C6</f>
        <v>DEMANDA DIRECTA</v>
      </c>
      <c r="C7" s="99"/>
    </row>
    <row r="8" spans="1:9" x14ac:dyDescent="0.25">
      <c r="A8" s="37" t="s">
        <v>118</v>
      </c>
      <c r="B8" s="99" t="str">
        <f>'AUTOS  NOTA 322'!B7:C8</f>
        <v>NO APLICA</v>
      </c>
      <c r="C8" s="99"/>
    </row>
    <row r="9" spans="1:9" ht="30" x14ac:dyDescent="0.25">
      <c r="A9" s="35" t="s">
        <v>69</v>
      </c>
      <c r="B9" s="97">
        <f>SUM(C11,C12,C14,C15,C17)</f>
        <v>186384511</v>
      </c>
      <c r="C9" s="98"/>
    </row>
    <row r="10" spans="1:9" x14ac:dyDescent="0.25">
      <c r="A10" s="100" t="s">
        <v>70</v>
      </c>
      <c r="B10" s="89" t="s">
        <v>71</v>
      </c>
      <c r="C10" s="90"/>
    </row>
    <row r="11" spans="1:9" x14ac:dyDescent="0.25">
      <c r="A11" s="100"/>
      <c r="B11" s="36" t="s">
        <v>172</v>
      </c>
      <c r="C11" s="31">
        <v>117200000</v>
      </c>
    </row>
    <row r="12" spans="1:9" x14ac:dyDescent="0.25">
      <c r="A12" s="100"/>
      <c r="B12" s="36" t="s">
        <v>177</v>
      </c>
      <c r="C12" s="31">
        <v>69184511</v>
      </c>
    </row>
    <row r="13" spans="1:9" x14ac:dyDescent="0.25">
      <c r="A13" s="100"/>
      <c r="B13" s="89"/>
      <c r="C13" s="90"/>
    </row>
    <row r="14" spans="1:9" x14ac:dyDescent="0.25">
      <c r="A14" s="100"/>
      <c r="B14" s="36" t="s">
        <v>115</v>
      </c>
      <c r="C14" s="39"/>
    </row>
    <row r="15" spans="1:9" x14ac:dyDescent="0.25">
      <c r="A15" s="100"/>
      <c r="B15" s="36" t="s">
        <v>116</v>
      </c>
      <c r="C15" s="39"/>
      <c r="E15" t="s">
        <v>75</v>
      </c>
      <c r="F15" s="22">
        <v>0.7</v>
      </c>
    </row>
    <row r="16" spans="1:9" x14ac:dyDescent="0.25">
      <c r="A16" s="100"/>
      <c r="B16" s="89" t="s">
        <v>76</v>
      </c>
      <c r="C16" s="90"/>
      <c r="E16" t="s">
        <v>77</v>
      </c>
      <c r="F16" s="23">
        <v>0.3</v>
      </c>
      <c r="I16" s="25"/>
    </row>
    <row r="17" spans="1:9" x14ac:dyDescent="0.25">
      <c r="A17" s="100"/>
      <c r="B17" s="36"/>
      <c r="C17" s="40"/>
      <c r="F17" s="26"/>
      <c r="I17" s="25"/>
    </row>
    <row r="18" spans="1:9" ht="23.25" customHeight="1" x14ac:dyDescent="0.25">
      <c r="A18" s="38" t="s">
        <v>78</v>
      </c>
      <c r="B18" s="84" t="s">
        <v>75</v>
      </c>
      <c r="C18" s="85"/>
    </row>
    <row r="19" spans="1:9" ht="60" x14ac:dyDescent="0.25">
      <c r="A19" s="35" t="s">
        <v>80</v>
      </c>
      <c r="B19" s="91" t="s">
        <v>176</v>
      </c>
      <c r="C19" s="92"/>
    </row>
    <row r="20" spans="1:9" ht="15" customHeight="1" x14ac:dyDescent="0.25">
      <c r="A20" s="21" t="s">
        <v>81</v>
      </c>
      <c r="B20" s="86">
        <f>((C22+C23+C25+C26+C30+C28+C32+C34+C29+C33)-C37)*C36*C38</f>
        <v>186384511</v>
      </c>
      <c r="C20" s="86"/>
    </row>
    <row r="21" spans="1:9" x14ac:dyDescent="0.25">
      <c r="A21" s="7" t="s">
        <v>82</v>
      </c>
      <c r="B21" s="93" t="s">
        <v>71</v>
      </c>
      <c r="C21" s="94"/>
    </row>
    <row r="22" spans="1:9" x14ac:dyDescent="0.25">
      <c r="A22" s="95"/>
      <c r="B22" s="36" t="s">
        <v>172</v>
      </c>
      <c r="C22" s="31">
        <v>117200000</v>
      </c>
    </row>
    <row r="23" spans="1:9" x14ac:dyDescent="0.25">
      <c r="A23" s="96"/>
      <c r="B23" s="36" t="s">
        <v>177</v>
      </c>
      <c r="C23" s="31">
        <v>69184511</v>
      </c>
    </row>
    <row r="24" spans="1:9" x14ac:dyDescent="0.25">
      <c r="A24" s="96"/>
      <c r="B24" s="89" t="s">
        <v>74</v>
      </c>
      <c r="C24" s="90"/>
    </row>
    <row r="25" spans="1:9" x14ac:dyDescent="0.25">
      <c r="A25" s="96"/>
      <c r="B25" s="36" t="s">
        <v>115</v>
      </c>
      <c r="C25" s="31">
        <v>0</v>
      </c>
    </row>
    <row r="26" spans="1:9" ht="28.9" customHeight="1" x14ac:dyDescent="0.25">
      <c r="A26" s="96"/>
      <c r="B26" s="36" t="s">
        <v>117</v>
      </c>
      <c r="C26" s="31"/>
    </row>
    <row r="27" spans="1:9" x14ac:dyDescent="0.25">
      <c r="A27" s="96"/>
      <c r="B27" s="89" t="s">
        <v>147</v>
      </c>
      <c r="C27" s="90"/>
    </row>
    <row r="28" spans="1:9" x14ac:dyDescent="0.25">
      <c r="A28" s="96"/>
      <c r="B28" s="36" t="s">
        <v>155</v>
      </c>
      <c r="C28" s="31">
        <v>0</v>
      </c>
    </row>
    <row r="29" spans="1:9" x14ac:dyDescent="0.25">
      <c r="A29" s="96"/>
      <c r="B29" s="36" t="s">
        <v>72</v>
      </c>
      <c r="C29" s="31">
        <v>0</v>
      </c>
    </row>
    <row r="30" spans="1:9" x14ac:dyDescent="0.25">
      <c r="A30" s="96"/>
      <c r="B30" s="36" t="s">
        <v>73</v>
      </c>
      <c r="C30" s="31">
        <v>0</v>
      </c>
    </row>
    <row r="31" spans="1:9" x14ac:dyDescent="0.25">
      <c r="A31" s="96"/>
      <c r="B31" s="89" t="s">
        <v>148</v>
      </c>
      <c r="C31" s="90"/>
    </row>
    <row r="32" spans="1:9" x14ac:dyDescent="0.25">
      <c r="A32" s="96"/>
      <c r="B32" s="36"/>
      <c r="C32" s="31"/>
    </row>
    <row r="33" spans="1:3" x14ac:dyDescent="0.25">
      <c r="A33" s="96"/>
      <c r="B33" s="36" t="s">
        <v>72</v>
      </c>
      <c r="C33" s="31">
        <v>0</v>
      </c>
    </row>
    <row r="34" spans="1:3" x14ac:dyDescent="0.25">
      <c r="A34" s="96"/>
      <c r="B34" s="36" t="s">
        <v>73</v>
      </c>
      <c r="C34" s="31">
        <v>0</v>
      </c>
    </row>
    <row r="35" spans="1:3" x14ac:dyDescent="0.25">
      <c r="A35" s="96"/>
      <c r="B35" s="89" t="s">
        <v>135</v>
      </c>
      <c r="C35" s="90"/>
    </row>
    <row r="36" spans="1:3" x14ac:dyDescent="0.25">
      <c r="A36" s="96"/>
      <c r="B36" s="36" t="s">
        <v>151</v>
      </c>
      <c r="C36" s="32">
        <v>1</v>
      </c>
    </row>
    <row r="37" spans="1:3" x14ac:dyDescent="0.25">
      <c r="A37" s="96"/>
      <c r="B37" s="36" t="s">
        <v>136</v>
      </c>
      <c r="C37" s="33">
        <v>0</v>
      </c>
    </row>
    <row r="38" spans="1:3" x14ac:dyDescent="0.25">
      <c r="A38" s="96"/>
      <c r="B38" s="36" t="s">
        <v>154</v>
      </c>
      <c r="C38" s="32">
        <v>1</v>
      </c>
    </row>
    <row r="39" spans="1:3" x14ac:dyDescent="0.25">
      <c r="A39" s="24" t="s">
        <v>83</v>
      </c>
      <c r="B39" s="86">
        <f>IFERROR(B20*(VLOOKUP(B18,E15:F17,2,0)),16666)</f>
        <v>130469157.69999999</v>
      </c>
      <c r="C39" s="86"/>
    </row>
    <row r="40" spans="1:3" ht="93" customHeight="1" x14ac:dyDescent="0.25">
      <c r="A40" s="35" t="s">
        <v>149</v>
      </c>
      <c r="B40" s="87" t="s">
        <v>175</v>
      </c>
      <c r="C40" s="88"/>
    </row>
    <row r="41" spans="1:3" ht="211.5" customHeight="1" x14ac:dyDescent="0.25">
      <c r="A41" s="35" t="s">
        <v>173</v>
      </c>
      <c r="B41" s="82" t="s">
        <v>174</v>
      </c>
      <c r="C41" s="83"/>
    </row>
    <row r="42" spans="1:3" ht="25.9" customHeight="1" x14ac:dyDescent="0.25">
      <c r="A42" s="42" t="s">
        <v>140</v>
      </c>
      <c r="B42" s="42"/>
      <c r="C42" s="42"/>
    </row>
    <row r="43" spans="1:3" x14ac:dyDescent="0.25">
      <c r="A43" s="41" t="s">
        <v>141</v>
      </c>
      <c r="B43" s="81"/>
      <c r="C43" s="81"/>
    </row>
    <row r="44" spans="1:3" ht="40.9" customHeight="1" x14ac:dyDescent="0.25">
      <c r="A44" s="41" t="s">
        <v>139</v>
      </c>
      <c r="B44" s="81"/>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84</v>
      </c>
      <c r="B1" s="80"/>
      <c r="C1" s="80"/>
    </row>
    <row r="2" spans="1:3" x14ac:dyDescent="0.25">
      <c r="A2" s="20" t="s">
        <v>29</v>
      </c>
      <c r="B2" s="70" t="str">
        <f>'AUTOS NOTA 324'!B2:C2</f>
        <v>SINIESTRO   112805880  LEGIS APJ32361</v>
      </c>
      <c r="C2" s="71"/>
    </row>
    <row r="3" spans="1:3" x14ac:dyDescent="0.25">
      <c r="A3" s="5" t="s">
        <v>1</v>
      </c>
      <c r="B3" s="46" t="str">
        <f>'AUTOS  NOTA 322'!B2:C2</f>
        <v>11001400303620240039700</v>
      </c>
      <c r="C3" s="46"/>
    </row>
    <row r="4" spans="1:3" x14ac:dyDescent="0.25">
      <c r="A4" s="5" t="s">
        <v>2</v>
      </c>
      <c r="B4" s="46" t="str">
        <f>'AUTOS  NOTA 322'!B3:C3</f>
        <v>TREINTA Y SEIS (36) CIVIL MUNICIPAL DE BOGOTÁ D.C.</v>
      </c>
      <c r="C4" s="46"/>
    </row>
    <row r="5" spans="1:3" x14ac:dyDescent="0.25">
      <c r="A5" s="5" t="s">
        <v>3</v>
      </c>
      <c r="B5" s="46" t="str">
        <f>'AUTOS  NOTA 322'!B4:C4</f>
        <v>ALLIANZ SEGUROS S.A.</v>
      </c>
      <c r="C5" s="46"/>
    </row>
    <row r="6" spans="1:3" ht="15" customHeight="1" x14ac:dyDescent="0.25">
      <c r="A6" s="5" t="s">
        <v>4</v>
      </c>
      <c r="B6" s="46" t="str">
        <f>'AUTOS  NOTA 322'!B5:C5</f>
        <v>MAURICIO BARÓN GRANADOS</v>
      </c>
      <c r="C6" s="46"/>
    </row>
    <row r="7" spans="1:3" ht="15" customHeight="1" x14ac:dyDescent="0.25">
      <c r="A7" s="5" t="s">
        <v>5</v>
      </c>
      <c r="B7" s="46" t="str">
        <f>'AUTOS  NOTA 322'!B6:C6</f>
        <v>DEMANDA DIRECTA</v>
      </c>
      <c r="C7" s="46"/>
    </row>
    <row r="8" spans="1:3" ht="15" customHeight="1" x14ac:dyDescent="0.25">
      <c r="A8" s="30" t="s">
        <v>118</v>
      </c>
      <c r="B8" s="46" t="str">
        <f>'AUTOS  NOTA 322'!B7:C8</f>
        <v>NO APLICA</v>
      </c>
      <c r="C8" s="46"/>
    </row>
    <row r="9" spans="1:3" ht="19.149999999999999" customHeight="1" x14ac:dyDescent="0.25">
      <c r="A9" s="5" t="s">
        <v>119</v>
      </c>
      <c r="B9" s="46"/>
      <c r="C9" s="46"/>
    </row>
    <row r="10" spans="1:3" x14ac:dyDescent="0.25">
      <c r="A10" s="7" t="s">
        <v>82</v>
      </c>
      <c r="B10" s="103">
        <f>'AUTOS NOTA 324'!B20:C20</f>
        <v>186384511</v>
      </c>
      <c r="C10" s="103"/>
    </row>
    <row r="11" spans="1:3" x14ac:dyDescent="0.25">
      <c r="A11" s="7" t="s">
        <v>138</v>
      </c>
      <c r="B11" s="104">
        <f>'AUTOS NOTA 324'!B39:C39</f>
        <v>130469157.69999999</v>
      </c>
      <c r="C11" s="46"/>
    </row>
    <row r="12" spans="1:3" ht="30" x14ac:dyDescent="0.25">
      <c r="A12" s="7" t="s">
        <v>85</v>
      </c>
      <c r="B12" s="101"/>
      <c r="C12" s="102"/>
    </row>
    <row r="13" spans="1:3" ht="45" x14ac:dyDescent="0.25">
      <c r="A13" s="5" t="s">
        <v>86</v>
      </c>
      <c r="B13" s="46"/>
      <c r="C13" s="46"/>
    </row>
    <row r="14" spans="1:3" ht="45" x14ac:dyDescent="0.25">
      <c r="A14" s="5" t="s">
        <v>87</v>
      </c>
      <c r="B14" s="46"/>
      <c r="C14" s="46"/>
    </row>
    <row r="15" spans="1:3" x14ac:dyDescent="0.25">
      <c r="A15" s="5" t="s">
        <v>88</v>
      </c>
      <c r="B15" s="6"/>
      <c r="C15" s="6"/>
    </row>
    <row r="16" spans="1:3" x14ac:dyDescent="0.25">
      <c r="A16" s="7" t="s">
        <v>89</v>
      </c>
      <c r="B16" s="46"/>
      <c r="C16" s="46"/>
    </row>
    <row r="17" spans="1:3" x14ac:dyDescent="0.25">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91</v>
      </c>
      <c r="E1" s="3" t="s">
        <v>43</v>
      </c>
      <c r="F1" s="2" t="s">
        <v>75</v>
      </c>
      <c r="G1" s="4">
        <v>0</v>
      </c>
      <c r="H1" t="s">
        <v>13</v>
      </c>
      <c r="I1" t="s">
        <v>92</v>
      </c>
      <c r="K1" t="s">
        <v>120</v>
      </c>
      <c r="L1" s="29" t="s">
        <v>152</v>
      </c>
      <c r="M1" t="s">
        <v>93</v>
      </c>
      <c r="N1" t="s">
        <v>75</v>
      </c>
      <c r="O1" t="s">
        <v>142</v>
      </c>
    </row>
    <row r="2" spans="1:15" x14ac:dyDescent="0.25">
      <c r="A2" t="s">
        <v>93</v>
      </c>
      <c r="B2" t="s">
        <v>45</v>
      </c>
      <c r="C2" t="s">
        <v>94</v>
      </c>
      <c r="D2" s="2" t="s">
        <v>95</v>
      </c>
      <c r="E2" s="1" t="s">
        <v>96</v>
      </c>
      <c r="F2" s="2" t="s">
        <v>79</v>
      </c>
      <c r="G2" s="4">
        <v>0.7</v>
      </c>
      <c r="H2" t="s">
        <v>14</v>
      </c>
      <c r="I2" t="s">
        <v>97</v>
      </c>
      <c r="K2" t="s">
        <v>121</v>
      </c>
      <c r="L2" s="29" t="s">
        <v>122</v>
      </c>
      <c r="M2" t="s">
        <v>98</v>
      </c>
      <c r="N2" t="s">
        <v>77</v>
      </c>
      <c r="O2" t="s">
        <v>45</v>
      </c>
    </row>
    <row r="3" spans="1:15" x14ac:dyDescent="0.25">
      <c r="A3" t="s">
        <v>98</v>
      </c>
      <c r="C3" t="s">
        <v>99</v>
      </c>
      <c r="D3" s="2" t="s">
        <v>100</v>
      </c>
      <c r="E3" s="1" t="s">
        <v>101</v>
      </c>
      <c r="F3" s="2" t="s">
        <v>77</v>
      </c>
      <c r="G3" s="4">
        <v>0.3</v>
      </c>
      <c r="H3" t="s">
        <v>102</v>
      </c>
      <c r="I3" t="s">
        <v>103</v>
      </c>
      <c r="L3" s="29" t="s">
        <v>123</v>
      </c>
      <c r="M3" t="s">
        <v>104</v>
      </c>
      <c r="N3" t="s">
        <v>79</v>
      </c>
    </row>
    <row r="4" spans="1:15" x14ac:dyDescent="0.25">
      <c r="A4" t="s">
        <v>104</v>
      </c>
      <c r="C4" t="s">
        <v>38</v>
      </c>
      <c r="E4" s="1" t="s">
        <v>105</v>
      </c>
      <c r="H4" t="s">
        <v>106</v>
      </c>
      <c r="I4" t="s">
        <v>18</v>
      </c>
      <c r="L4" t="s">
        <v>124</v>
      </c>
    </row>
    <row r="5" spans="1:15" x14ac:dyDescent="0.25">
      <c r="A5" t="s">
        <v>107</v>
      </c>
      <c r="E5" s="1" t="s">
        <v>108</v>
      </c>
      <c r="H5" t="s">
        <v>109</v>
      </c>
      <c r="I5" t="s">
        <v>110</v>
      </c>
      <c r="L5" s="29" t="s">
        <v>125</v>
      </c>
    </row>
    <row r="6" spans="1:15" x14ac:dyDescent="0.25">
      <c r="E6" s="1" t="s">
        <v>111</v>
      </c>
      <c r="I6" t="s">
        <v>112</v>
      </c>
      <c r="L6" s="29" t="s">
        <v>153</v>
      </c>
    </row>
    <row r="7" spans="1:15" x14ac:dyDescent="0.25">
      <c r="E7" s="1" t="s">
        <v>113</v>
      </c>
      <c r="I7" t="s">
        <v>145</v>
      </c>
      <c r="L7" s="29" t="s">
        <v>126</v>
      </c>
    </row>
    <row r="8" spans="1:15" x14ac:dyDescent="0.25">
      <c r="E8" s="1" t="s">
        <v>114</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2024-05-06T23:40:09Z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