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3. ACCION DE PROTECCION AL CONSUMIDOR FINANCIERO/APCF - DIANA ESPERANZA RIVEROS - ALLIANZ/"/>
    </mc:Choice>
  </mc:AlternateContent>
  <xr:revisionPtr revIDLastSave="27" documentId="8_{FA7B9553-08C2-4A50-8934-31301305F86A}" xr6:coauthVersionLast="47" xr6:coauthVersionMax="47" xr10:uidLastSave="{13277C7A-FF2F-4914-ABF8-21169D6F982C}"/>
  <bookViews>
    <workbookView xWindow="48" yWindow="0" windowWidth="22968" windowHeight="122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<sst xmlns="http://schemas.openxmlformats.org/spreadsheetml/2006/main" count="234" uniqueCount="175">
  <si>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</si>
  <si>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</si>
  <si>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</si>
  <si>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</si>
  <si>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</si>
  <si>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</si>
  <si>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</si>
  <si>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</si>
  <si>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</si>
  <si>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</si>
  <si>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</si>
  <si>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</si>
  <si>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</si>
  <si>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</si>
  <si>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</si>
  <si>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</si>
  <si>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</si>
  <si>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</si>
  <si>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</si>
  <si>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</si>
  <si>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</si>
  <si>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</si>
  <si>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</si>
  <si>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</si>
  <si>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</si>
  <si>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</si>
  <si>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</si>
  <si>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</si>
  <si>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</si>
  <si>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</si>
  <si>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</si>
  <si>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</si>
  <si>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</si>
  <si>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</si>
  <si>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</si>
  <si>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</si>
  <si>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</si>
  <si>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</si>
  <si>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</si>
  <si>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</si>
  <si>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</si>
  <si>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</si>
  <si>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</si>
  <si>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</si>
  <si>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</si>
  <si>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</si>
  <si>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</si>
  <si>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</si>
  <si>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</si>
  <si>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</si>
  <si>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</si>
  <si>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</si>
  <si>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</si>
  <si>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</si>
  <si>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</si>
  <si>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</si>
  <si>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</si>
  <si>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</si>
  <si>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</si>
  <si>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</si>
  <si>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</si>
  <si>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</si>
  <si>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</si>
  <si>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</si>
  <si>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</si>
  <si>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</si>
  <si>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</si>
  <si>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</si>
  <si>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</si>
  <si>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</si>
  <si>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</si>
  <si>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</si>
  <si>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</si>
  <si>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</si>
  <si>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</si>
  <si>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</si>
  <si>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</si>
  <si>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</si>
  <si>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</si>
  <si>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</si>
  <si>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</si>
  <si>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</si>
  <si>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</si>
  <si>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</si>
  <si>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</si>
  <si>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</si>
  <si>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</si>
  <si>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</si>
  <si>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</si>
  <si>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</si>
  <si>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</si>
  <si>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</si>
  <si>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</si>
  <si>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</si>
  <si>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</si>
  <si>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</si>
  <si>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</si>
  <si>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</si>
  <si>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</si>
  <si>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</si>
  <si>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</si>
  <si>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</si>
  <si>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</si>
  <si>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</si>
  <si>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</si>
  <si>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</si>
  <si>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</si>
  <si>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</si>
  <si>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</si>
  <si>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</si>
  <si>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</si>
  <si>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</si>
  <si>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</si>
  <si>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</si>
  <si>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</si>
  <si>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</si>
  <si>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</si>
  <si>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</si>
  <si>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</si>
  <si>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</si>
  <si>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</si>
  <si>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</si>
  <si>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</si>
  <si>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</si>
  <si>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</si>
  <si>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</si>
  <si>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</si>
  <si>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</si>
  <si>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</si>
  <si>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</si>
  <si>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</si>
  <si>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</si>
  <si>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</si>
  <si>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</si>
  <si>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</si>
  <si>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</si>
  <si>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</si>
  <si>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</si>
  <si>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</si>
  <si>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</si>
  <si>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</si>
  <si>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</si>
  <si>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</si>
  <si>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</si>
  <si>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</si>
  <si>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</si>
  <si>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</si>
  <si>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</si>
  <si>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</si>
  <si>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</si>
  <si>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</si>
  <si>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2024031385</t>
  </si>
  <si>
    <t>Superintendencia Financiera de Colombia</t>
  </si>
  <si>
    <t>DIANA ESPERANZA RIVEROS ORTIZ</t>
  </si>
  <si>
    <t>ALLIANZ SEGUROS S.A.</t>
  </si>
  <si>
    <t xml:space="preserve">N/A
</t>
  </si>
  <si>
    <t>N/A</t>
  </si>
  <si>
    <t>26 de octubre de 2023</t>
  </si>
  <si>
    <t xml:space="preserve">N/A DAÑOS MATERIALES
</t>
  </si>
  <si>
    <t xml:space="preserve">No hubo
</t>
  </si>
  <si>
    <t xml:space="preserve"> 1. Las partes de este proceso tienen una relación derivada de: POLIZA ALLIANZ No.
 22711704 - Seguro todo riesgo Vehículo de Placas CZZ663. 2. El 26 de octubre de 2023 el vehículo sufrió un impacto, fue recibido en taller para reparación el 27 de octubre de 2023, el 15 de noviembre se le informó a la señora que se estaban presentando demoras en la importación de los repuestos y que se demorarían hasta el 05 de abril de 2024 o que podría optar por un arreglo directo, a lo cual accedió. El 21 de noviembre de 2023 envió cotizaciones según lo solicitado por allianz y Allianz le manifestó que le reconocería la suma de $5,420,000 siempre y cuando presente las facturas de la reparación. 3. La demandante presenta queja y posterior demanda por encontrar contrasentido en que ella deba buscar el dinero para las reparaciones y posteriormente le rembolsen. </t>
  </si>
  <si>
    <t xml:space="preserve">Diana Esperanza Riveros Ortiz </t>
  </si>
  <si>
    <t>CZZ663</t>
  </si>
  <si>
    <t>*22711704</t>
  </si>
  <si>
    <t>05 de abril de 2024</t>
  </si>
  <si>
    <t>01 de abril de 2024</t>
  </si>
  <si>
    <t>8 de abril de 2024</t>
  </si>
  <si>
    <t>Desde las 00:00 horas del 01/09/2023 hasta las 24:00 horas del 31/08/2024.</t>
  </si>
  <si>
    <t>se evidencia pago por 4.214.000,</t>
  </si>
  <si>
    <t>SINIESTRO   132702622 LEGIS APJ32324</t>
  </si>
  <si>
    <t>1,10 smmlv</t>
  </si>
  <si>
    <t>EXCEPCIONES DE MÉRITO O FONDO FRENTE A LA DEMANDA:
1. COSA JUZGADO POR TRANSACCIÓN SUSCRITA ENTRE LA SEÑORA DIANA ESPERANZA RIVEROS ORTIZ Y ALLIANZ SEGUROS S.A.
2. INEXISTENCIA DE RESPONSABILIDAD DE ALLIANZ SEGUROS S.A. ANTE EL CUMPLIMIENTO EN SUS DEBERES DE DILIGENCIA EN EL PROCESO DE INDEMNIZACIÓN.
3.  INEXISTENCIA DE RESPONSABILIDAD DE ALLIANZ SEGUROS S.A. ANTE EL ACAECIMIENTO DE LA EXTINCIÓN DE LA OBLIGACIÓN POR PAGO - PAGO COMO FORMA DE EXTINGUIR LA OBLIGACIÓN.
4. INEXISTENCIA DE RESPONSABILIDAD DE ALLIANZ SEGUROS S.A. RESPECTO A LA FALTA DE REPUESTOS, POR TRATARSE DE UN HECHO DE UN TERCERO EN CABEZA DE LA MARCA.
5. NADIE PUEDE IR EN CONTRA DE SUS ACTOS - TEORÍA DE LOS ACTOS PROPIOS.
6. RIESGOS EXPRESAMENTE EXCLUIDOS EN LA PÓLIZA DE AUTOMÓVILES INDIVIDUAL LIVIANOS PARTICULARES No. 022711704/0.
7. CARÁCTER MERAMENTE INDEMNIZATORIO QUE REVISTEN LOS CONTRATOS DE SEGURO.
8. ENRIQUECIMIENTO SIN JUSTA CAUSA.
9. EN CUALQUIER CASO, DE NINGUNA FORMA SE PODRÁ EXCEDER EL LÍMITE DEL VALOR ASEGURADO.
10. DISPONIBILIDAD DEL VALOR ASEGURADO.
11. LÍMITES MÁXIMOS DE RESPONSABILIDAD DEL ASEGURADOR EN LO ATINENTE AL DEDUCIBLE EN LA PÓLIZA DE AUTOMÓVILES INDIVIDUAL LIVIANOS PARTICULARES No. 022711704/0.
12. GENÉRICA O INNOMINADA Y OTRAS.</t>
  </si>
  <si>
    <t>Amparo de daños de menor cuantía</t>
  </si>
  <si>
    <t>La contingencia se califica como REMOTA toda vez que entre Allianz Seguros S.A. y la señora Diana Esperanza Riveros Ortiz se celebró contrato de transacción con ocasión a los hechos acaecidos el 26 de octubre de 2023 dentro de los cuales se vio involucrado el vehículo de placas CZZ663
Lo primero que debe tomarse en consideración es que la Póliza de Automóviles Individual Livianos Particulares No. 022711704/0, cuya asegurada es la señora Diana Esperanza Riveros Ortiz, presta cobertura temporal y material, de conformidad con los hechos y pretensiones expuestas en el líbelo de la demanda. Frente a la cobertura temporal, debe señalarse que el hecho, esto es, el accidente en el que se vio involucrado el vehículo de placas CZZ663, ocurrió el 26 de octubre de 2023, es decir, acaeció dentro de la vigencia de la Póliza comprendida entre el 01 de septiembre de 2023 y hasta el 31 de agosto de 2024. Aunado a ello, presta cobertura material en tanto ampara los daños de menor cuantía pretensión que solicita la asegurada.
Por otro lado, frente a la obligación indemnizatoria de la Compañía, debe indicarse que en este caso no existen circunstancias por las cuales reconocer el pago en favor del extremo actor, debido al acaecimiento de la cosa juzgada por la celebración del contrato de transacción el 13 de marzo de 2024, dentro del cual no solo se declaró a paz y salvo a la compañía aseguradora, sino que por lo demás se declaró a aquella indemne por cualquier hecho derivado de dicho accidente de tránsito, teniendo en cuenta el pago efectuado en favor de la señora Riveros Ortiz, el 21 de marzo de 2024 por la suma de CUATRO MILLONES DOSCIENTOS CATORCE MIL PESOS ($4.214.000). En ese sentido no habría obligación condicional de la Compañía de pagar el siniestro ante la extinción de aquella por pago.
Todo lo anterior, sin perjuicio del carácter contingente del proceso</t>
  </si>
  <si>
    <t>Como liquidación objetiva de las pretensiones se estima un monto de $0.
1. Valor Asegurado Daños de Menor Cuantía: Por concepto del amparo de daños de menor cuantía contemplado en la Póliza No. 022711704/0, no se reconocerá ningún rubro como consecuencia del contrato de transacción celebrado entre las partes el 13 de marzo de 2024, dentro del cual se reparó integralmente al extremo actor con el pago de la suma pretendida. Se debe tener en cuenta que si bien la demandante está solicitando el pago el pago de la suma de $7.961.791 por concepto de las reparaciones de su vehículo, lo cierto es que con posterioridad a la radicación de esta demanda, la asegurada y la compañia suscribieron contrato de transacción en el que acordaron la suma de $4.214.000 como pago integral de indemnización, suma que ya se encuentra pagada. Por esta razón no existe riesgo económico para la compañía.
2. Deducible: Por concepto de deducible para el amparo de menor cuantía se ha establecido 1.10. S.M.M.L.V., equivalente a la suma de $1.276.000, suma que ya fue descontada en el contrato de transacción, por tanto no existe ningún concepto pendiente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</si>
</sst>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15" fontId="0" fillId="0" borderId="1" xfId="0" applyNumberFormat="1"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7" fillId="0" borderId="1" xfId="3" applyBorder="1" applyAlignment="1">
      <alignment horizontal="justify" vertical="top"/>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vianamarcela16@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3" zoomScale="96" zoomScaleNormal="96" workbookViewId="0">
      <selection activeCell="B28" sqref="B28:C28"/>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48" t="s">
        <v>0</v>
      </c>
      <c r="B1" s="48"/>
      <c r="C1" s="48"/>
    </row>
    <row r="2" spans="1:3" x14ac:dyDescent="0.3">
      <c r="A2" s="5" t="s">
        <v>1</v>
      </c>
      <c r="B2" s="51" t="s">
        <v>151</v>
      </c>
      <c r="C2" s="52"/>
    </row>
    <row r="3" spans="1:3" x14ac:dyDescent="0.3">
      <c r="A3" s="5" t="s">
        <v>2</v>
      </c>
      <c r="B3" s="49" t="s">
        <v>152</v>
      </c>
      <c r="C3" s="50"/>
    </row>
    <row r="4" spans="1:3" x14ac:dyDescent="0.3">
      <c r="A4" s="5" t="s">
        <v>3</v>
      </c>
      <c r="B4" s="53" t="s">
        <v>154</v>
      </c>
      <c r="C4" s="50"/>
    </row>
    <row r="5" spans="1:3" ht="15" customHeight="1" x14ac:dyDescent="0.3">
      <c r="A5" s="5" t="s">
        <v>4</v>
      </c>
      <c r="B5" s="53" t="s">
        <v>153</v>
      </c>
      <c r="C5" s="50"/>
    </row>
    <row r="6" spans="1:3" x14ac:dyDescent="0.3">
      <c r="A6" s="5" t="s">
        <v>5</v>
      </c>
      <c r="B6" s="45" t="s">
        <v>117</v>
      </c>
      <c r="C6" s="45"/>
    </row>
    <row r="7" spans="1:3" x14ac:dyDescent="0.3">
      <c r="A7" s="27" t="s">
        <v>6</v>
      </c>
      <c r="B7" s="49" t="s">
        <v>123</v>
      </c>
      <c r="C7" s="50"/>
    </row>
    <row r="8" spans="1:3" ht="39.75" customHeight="1" x14ac:dyDescent="0.3">
      <c r="A8" s="28" t="s">
        <v>133</v>
      </c>
      <c r="B8" s="46" t="s">
        <v>158</v>
      </c>
      <c r="C8" s="45"/>
    </row>
    <row r="9" spans="1:3" ht="39" customHeight="1" x14ac:dyDescent="0.3">
      <c r="A9" s="28" t="s">
        <v>127</v>
      </c>
      <c r="B9" s="46" t="s">
        <v>155</v>
      </c>
      <c r="C9" s="45"/>
    </row>
    <row r="10" spans="1:3" x14ac:dyDescent="0.3">
      <c r="A10" s="28" t="s">
        <v>7</v>
      </c>
      <c r="B10" s="45" t="s">
        <v>156</v>
      </c>
      <c r="C10" s="45"/>
    </row>
    <row r="11" spans="1:3" ht="30" customHeight="1" x14ac:dyDescent="0.3">
      <c r="A11" s="29" t="s">
        <v>8</v>
      </c>
      <c r="B11" s="45" t="s">
        <v>156</v>
      </c>
      <c r="C11" s="45"/>
    </row>
    <row r="12" spans="1:3" ht="30" customHeight="1" x14ac:dyDescent="0.3">
      <c r="A12" s="5" t="s">
        <v>9</v>
      </c>
      <c r="B12" s="54" t="s">
        <v>156</v>
      </c>
      <c r="C12" s="45"/>
    </row>
    <row r="13" spans="1:3" ht="38.25" customHeight="1" x14ac:dyDescent="0.3">
      <c r="A13" s="5" t="s">
        <v>10</v>
      </c>
      <c r="B13" s="46" t="s">
        <v>156</v>
      </c>
      <c r="C13" s="45"/>
    </row>
    <row r="14" spans="1:3" ht="37.5" customHeight="1" x14ac:dyDescent="0.3">
      <c r="A14" s="5" t="s">
        <v>11</v>
      </c>
      <c r="B14" s="46" t="s">
        <v>156</v>
      </c>
      <c r="C14" s="45"/>
    </row>
    <row r="15" spans="1:3" ht="31.5" customHeight="1" x14ac:dyDescent="0.3">
      <c r="A15" s="5" t="s">
        <v>140</v>
      </c>
      <c r="B15" s="46" t="s">
        <v>156</v>
      </c>
      <c r="C15" s="45"/>
    </row>
    <row r="16" spans="1:3" x14ac:dyDescent="0.3">
      <c r="A16" s="5" t="s">
        <v>12</v>
      </c>
      <c r="B16" s="55" t="s">
        <v>156</v>
      </c>
      <c r="C16" s="45"/>
    </row>
    <row r="17" spans="1:3" ht="15" customHeight="1" x14ac:dyDescent="0.3">
      <c r="A17" s="5" t="s">
        <v>13</v>
      </c>
      <c r="B17" s="45" t="s">
        <v>156</v>
      </c>
      <c r="C17" s="45"/>
    </row>
    <row r="18" spans="1:3" x14ac:dyDescent="0.3">
      <c r="A18" s="5" t="s">
        <v>15</v>
      </c>
      <c r="B18" s="45" t="s">
        <v>156</v>
      </c>
      <c r="C18" s="45"/>
    </row>
    <row r="19" spans="1:3" ht="18.75" customHeight="1" x14ac:dyDescent="0.3">
      <c r="A19" s="5" t="s">
        <v>16</v>
      </c>
      <c r="B19" s="45" t="s">
        <v>156</v>
      </c>
      <c r="C19" s="45"/>
    </row>
    <row r="20" spans="1:3" x14ac:dyDescent="0.3">
      <c r="A20" s="5" t="s">
        <v>128</v>
      </c>
      <c r="B20" s="45" t="s">
        <v>156</v>
      </c>
      <c r="C20" s="45"/>
    </row>
    <row r="21" spans="1:3" ht="17.25" customHeight="1" x14ac:dyDescent="0.3">
      <c r="A21" s="5" t="s">
        <v>17</v>
      </c>
      <c r="B21" s="46" t="s">
        <v>156</v>
      </c>
      <c r="C21" s="45"/>
    </row>
    <row r="22" spans="1:3" x14ac:dyDescent="0.3">
      <c r="A22" s="28" t="s">
        <v>19</v>
      </c>
      <c r="B22" s="46" t="s">
        <v>157</v>
      </c>
      <c r="C22" s="46"/>
    </row>
    <row r="23" spans="1:3" x14ac:dyDescent="0.3">
      <c r="A23" s="28" t="s">
        <v>20</v>
      </c>
      <c r="B23" s="46" t="s">
        <v>159</v>
      </c>
      <c r="C23" s="46"/>
    </row>
    <row r="24" spans="1:3" x14ac:dyDescent="0.3">
      <c r="A24" s="28" t="s">
        <v>21</v>
      </c>
      <c r="B24" s="47" t="s">
        <v>159</v>
      </c>
      <c r="C24" s="46"/>
    </row>
    <row r="25" spans="1:3" x14ac:dyDescent="0.3">
      <c r="A25" s="44" t="s">
        <v>142</v>
      </c>
      <c r="B25" s="46" t="s">
        <v>160</v>
      </c>
      <c r="C25" s="45"/>
    </row>
    <row r="26" spans="1:3" x14ac:dyDescent="0.3">
      <c r="A26" s="44"/>
      <c r="B26" s="45"/>
      <c r="C26" s="45"/>
    </row>
    <row r="27" spans="1:3" ht="100.5" customHeight="1" x14ac:dyDescent="0.3">
      <c r="A27" s="44"/>
      <c r="B27" s="45"/>
      <c r="C27" s="45"/>
    </row>
    <row r="28" spans="1:3" x14ac:dyDescent="0.3">
      <c r="A28" s="28" t="s">
        <v>23</v>
      </c>
      <c r="B28" s="45" t="s">
        <v>161</v>
      </c>
      <c r="C28" s="45"/>
    </row>
    <row r="29" spans="1:3" x14ac:dyDescent="0.3">
      <c r="A29" s="28" t="s">
        <v>24</v>
      </c>
      <c r="B29" s="45">
        <v>51936744</v>
      </c>
      <c r="C29" s="45"/>
    </row>
    <row r="30" spans="1:3" x14ac:dyDescent="0.3">
      <c r="A30" s="28" t="s">
        <v>25</v>
      </c>
      <c r="B30" s="45" t="s">
        <v>162</v>
      </c>
      <c r="C30" s="45"/>
    </row>
    <row r="31" spans="1:3" x14ac:dyDescent="0.3">
      <c r="A31" s="28" t="s">
        <v>129</v>
      </c>
      <c r="B31" s="45" t="s">
        <v>163</v>
      </c>
      <c r="C31" s="45"/>
    </row>
    <row r="32" spans="1:3" x14ac:dyDescent="0.3">
      <c r="A32" s="28" t="s">
        <v>26</v>
      </c>
      <c r="B32" s="56" t="s">
        <v>164</v>
      </c>
      <c r="C32" s="57"/>
    </row>
    <row r="33" spans="1:3" x14ac:dyDescent="0.3">
      <c r="A33" s="5" t="s">
        <v>27</v>
      </c>
      <c r="B33" s="55" t="s">
        <v>165</v>
      </c>
      <c r="C33" s="55"/>
    </row>
    <row r="34" spans="1:3" ht="43.2" x14ac:dyDescent="0.3">
      <c r="A34" s="5" t="s">
        <v>130</v>
      </c>
      <c r="B34" s="45" t="s">
        <v>166</v>
      </c>
      <c r="C34" s="4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34:C34"/>
    <mergeCell ref="B33:C33"/>
    <mergeCell ref="B31:C31"/>
    <mergeCell ref="B30:C30"/>
    <mergeCell ref="B28:C28"/>
    <mergeCell ref="B32:C32"/>
    <mergeCell ref="B29:C29"/>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A25:A27"/>
    <mergeCell ref="B6:C6"/>
    <mergeCell ref="B8:C8"/>
    <mergeCell ref="B9:C9"/>
    <mergeCell ref="B10:C10"/>
    <mergeCell ref="B25:C27"/>
    <mergeCell ref="B24:C24"/>
    <mergeCell ref="B23:C23"/>
    <mergeCell ref="B22:C22"/>
    <mergeCell ref="B21:C21"/>
  </mergeCells>
  <hyperlinks>
    <hyperlink ref="B12" r:id="rId1" display="vivianamarcela16@hotmail.com" xr:uid="{6EBBF65E-61A3-43CB-AA76-F772F3FDB62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 zoomScale="70" zoomScaleNormal="70" workbookViewId="0">
      <selection activeCell="B24" sqref="B24:C24"/>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77" t="s">
        <v>28</v>
      </c>
      <c r="B1" s="77"/>
      <c r="C1" s="77"/>
    </row>
    <row r="2" spans="1:3" ht="15.75" customHeight="1" x14ac:dyDescent="0.3">
      <c r="A2" s="20" t="s">
        <v>29</v>
      </c>
      <c r="B2" s="67" t="s">
        <v>169</v>
      </c>
      <c r="C2" s="68"/>
    </row>
    <row r="3" spans="1:3" s="2" customFormat="1" x14ac:dyDescent="0.3">
      <c r="A3" s="5" t="s">
        <v>1</v>
      </c>
      <c r="B3" s="45" t="str">
        <f>'AUTOS  NOTA 322'!B2:C2</f>
        <v>2024031385</v>
      </c>
      <c r="C3" s="45"/>
    </row>
    <row r="4" spans="1:3" s="2" customFormat="1" x14ac:dyDescent="0.3">
      <c r="A4" s="5" t="s">
        <v>2</v>
      </c>
      <c r="B4" s="45" t="str">
        <f>'AUTOS  NOTA 322'!B3:C3</f>
        <v>Superintendencia Financiera de Colombia</v>
      </c>
      <c r="C4" s="45"/>
    </row>
    <row r="5" spans="1:3" s="2" customFormat="1" x14ac:dyDescent="0.3">
      <c r="A5" s="5" t="s">
        <v>3</v>
      </c>
      <c r="B5" s="45" t="str">
        <f>'AUTOS  NOTA 322'!B4:C4</f>
        <v>ALLIANZ SEGUROS S.A.</v>
      </c>
      <c r="C5" s="45"/>
    </row>
    <row r="6" spans="1:3" s="2" customFormat="1" x14ac:dyDescent="0.3">
      <c r="A6" s="5" t="s">
        <v>4</v>
      </c>
      <c r="B6" s="45" t="str">
        <f>'AUTOS  NOTA 322'!B5:C5</f>
        <v>DIANA ESPERANZA RIVEROS ORTIZ</v>
      </c>
      <c r="C6" s="45"/>
    </row>
    <row r="7" spans="1:3" s="2" customFormat="1" x14ac:dyDescent="0.3">
      <c r="A7" s="5" t="s">
        <v>5</v>
      </c>
      <c r="B7" s="45" t="str">
        <f>'AUTOS  NOTA 322'!B6:C6</f>
        <v>DEMANDA DIRECTA</v>
      </c>
      <c r="C7" s="45"/>
    </row>
    <row r="8" spans="1:3" s="2" customFormat="1" x14ac:dyDescent="0.3">
      <c r="A8" s="31" t="s">
        <v>114</v>
      </c>
      <c r="B8" s="45" t="str">
        <f>'AUTOS  NOTA 322'!B7:C8</f>
        <v xml:space="preserve">N/A DAÑOS MATERIALES
</v>
      </c>
      <c r="C8" s="45"/>
    </row>
    <row r="9" spans="1:3" x14ac:dyDescent="0.3">
      <c r="A9" s="20" t="s">
        <v>30</v>
      </c>
      <c r="B9" s="45">
        <v>22711704</v>
      </c>
      <c r="C9" s="45"/>
    </row>
    <row r="10" spans="1:3" x14ac:dyDescent="0.3">
      <c r="A10" s="20" t="s">
        <v>22</v>
      </c>
      <c r="B10" s="45" t="s">
        <v>123</v>
      </c>
      <c r="C10" s="45"/>
    </row>
    <row r="11" spans="1:3" x14ac:dyDescent="0.3">
      <c r="A11" s="20" t="s">
        <v>31</v>
      </c>
      <c r="B11" s="60">
        <v>44400000</v>
      </c>
      <c r="C11" s="61"/>
    </row>
    <row r="12" spans="1:3" x14ac:dyDescent="0.3">
      <c r="A12" s="20" t="s">
        <v>132</v>
      </c>
      <c r="B12" s="60" t="s">
        <v>170</v>
      </c>
      <c r="C12" s="61"/>
    </row>
    <row r="13" spans="1:3" x14ac:dyDescent="0.3">
      <c r="A13" s="20" t="s">
        <v>32</v>
      </c>
      <c r="B13" s="49" t="s">
        <v>92</v>
      </c>
      <c r="C13" s="50"/>
    </row>
    <row r="14" spans="1:3" x14ac:dyDescent="0.3">
      <c r="A14" s="20" t="s">
        <v>33</v>
      </c>
      <c r="B14" s="46" t="s">
        <v>167</v>
      </c>
      <c r="C14" s="45"/>
    </row>
    <row r="15" spans="1:3" x14ac:dyDescent="0.3">
      <c r="A15" s="20" t="s">
        <v>34</v>
      </c>
      <c r="B15" s="45" t="s">
        <v>35</v>
      </c>
      <c r="C15" s="45"/>
    </row>
    <row r="16" spans="1:3" x14ac:dyDescent="0.3">
      <c r="A16" s="20" t="s">
        <v>36</v>
      </c>
      <c r="B16" s="45" t="s">
        <v>35</v>
      </c>
      <c r="C16" s="45"/>
    </row>
    <row r="17" spans="1:3" x14ac:dyDescent="0.3">
      <c r="A17" s="64" t="s">
        <v>37</v>
      </c>
      <c r="B17" s="45" t="s">
        <v>38</v>
      </c>
      <c r="C17" s="45"/>
    </row>
    <row r="18" spans="1:3" x14ac:dyDescent="0.3">
      <c r="A18" s="65"/>
      <c r="B18" s="10" t="s">
        <v>39</v>
      </c>
      <c r="C18" s="10" t="s">
        <v>40</v>
      </c>
    </row>
    <row r="19" spans="1:3" x14ac:dyDescent="0.3">
      <c r="A19" s="65"/>
      <c r="B19" s="6" t="s">
        <v>139</v>
      </c>
      <c r="C19" s="6"/>
    </row>
    <row r="20" spans="1:3" x14ac:dyDescent="0.3">
      <c r="A20" s="65"/>
      <c r="B20" s="6"/>
      <c r="C20" s="6"/>
    </row>
    <row r="21" spans="1:3" x14ac:dyDescent="0.3">
      <c r="A21" s="66"/>
      <c r="B21" s="6"/>
      <c r="C21" s="6"/>
    </row>
    <row r="22" spans="1:3" x14ac:dyDescent="0.3">
      <c r="A22" s="20" t="s">
        <v>41</v>
      </c>
      <c r="B22" s="45"/>
      <c r="C22" s="45"/>
    </row>
    <row r="23" spans="1:3" x14ac:dyDescent="0.3">
      <c r="A23" s="20" t="s">
        <v>42</v>
      </c>
      <c r="B23" s="67"/>
      <c r="C23" s="68"/>
    </row>
    <row r="24" spans="1:3" x14ac:dyDescent="0.3">
      <c r="A24" s="20" t="s">
        <v>43</v>
      </c>
      <c r="B24" s="45"/>
      <c r="C24" s="45"/>
    </row>
    <row r="25" spans="1:3" x14ac:dyDescent="0.3">
      <c r="A25" s="20" t="s">
        <v>44</v>
      </c>
      <c r="B25" s="45" t="s">
        <v>35</v>
      </c>
      <c r="C25" s="45"/>
    </row>
    <row r="26" spans="1:3" x14ac:dyDescent="0.3">
      <c r="A26" s="20" t="s">
        <v>46</v>
      </c>
      <c r="B26" s="45" t="s">
        <v>168</v>
      </c>
      <c r="C26" s="45"/>
    </row>
    <row r="27" spans="1:3" x14ac:dyDescent="0.3">
      <c r="A27" s="19" t="s">
        <v>47</v>
      </c>
      <c r="B27" s="45"/>
      <c r="C27" s="45"/>
    </row>
    <row r="28" spans="1:3" x14ac:dyDescent="0.3">
      <c r="A28" s="69" t="s">
        <v>48</v>
      </c>
      <c r="B28" s="69"/>
      <c r="C28" s="69"/>
    </row>
    <row r="29" spans="1:3" x14ac:dyDescent="0.3">
      <c r="A29" s="62" t="s">
        <v>49</v>
      </c>
      <c r="B29" s="63"/>
      <c r="C29" s="11"/>
    </row>
    <row r="30" spans="1:3" x14ac:dyDescent="0.3">
      <c r="A30" s="62" t="s">
        <v>50</v>
      </c>
      <c r="B30" s="63"/>
      <c r="C30" s="11"/>
    </row>
    <row r="31" spans="1:3" x14ac:dyDescent="0.3">
      <c r="A31" s="62" t="s">
        <v>51</v>
      </c>
      <c r="B31" s="63"/>
      <c r="C31" s="12"/>
    </row>
    <row r="32" spans="1:3" x14ac:dyDescent="0.3">
      <c r="A32" s="62" t="s">
        <v>52</v>
      </c>
      <c r="B32" s="63"/>
      <c r="C32" s="11"/>
    </row>
    <row r="33" spans="1:3" x14ac:dyDescent="0.3">
      <c r="A33" s="62" t="s">
        <v>53</v>
      </c>
      <c r="B33" s="63"/>
      <c r="C33" s="11"/>
    </row>
    <row r="34" spans="1:3" x14ac:dyDescent="0.3">
      <c r="A34" s="62" t="s">
        <v>54</v>
      </c>
      <c r="B34" s="63"/>
      <c r="C34" s="13"/>
    </row>
    <row r="35" spans="1:3" x14ac:dyDescent="0.3">
      <c r="A35" s="58" t="s">
        <v>55</v>
      </c>
      <c r="B35" s="59"/>
      <c r="C35" s="14"/>
    </row>
    <row r="36" spans="1:3" x14ac:dyDescent="0.3">
      <c r="A36" s="58" t="s">
        <v>56</v>
      </c>
      <c r="B36" s="59"/>
      <c r="C36" s="15"/>
    </row>
    <row r="37" spans="1:3" x14ac:dyDescent="0.3">
      <c r="A37" s="70" t="s">
        <v>57</v>
      </c>
      <c r="B37" s="71"/>
      <c r="C37" s="15"/>
    </row>
    <row r="38" spans="1:3" x14ac:dyDescent="0.3">
      <c r="A38" s="72"/>
      <c r="B38" s="73"/>
      <c r="C38" s="15"/>
    </row>
    <row r="39" spans="1:3" x14ac:dyDescent="0.3">
      <c r="A39" s="74"/>
      <c r="B39" s="75"/>
      <c r="C39" s="15"/>
    </row>
    <row r="40" spans="1:3" x14ac:dyDescent="0.3">
      <c r="A40" s="76" t="s">
        <v>58</v>
      </c>
      <c r="B40" s="76"/>
      <c r="C40" s="76"/>
    </row>
    <row r="41" spans="1:3" x14ac:dyDescent="0.3">
      <c r="A41" s="17" t="s">
        <v>59</v>
      </c>
      <c r="B41" s="18"/>
      <c r="C41" s="15"/>
    </row>
    <row r="42" spans="1:3" x14ac:dyDescent="0.3">
      <c r="A42" s="58" t="s">
        <v>60</v>
      </c>
      <c r="B42" s="59"/>
      <c r="C42" s="15"/>
    </row>
    <row r="43" spans="1:3" x14ac:dyDescent="0.3">
      <c r="A43" s="58" t="s">
        <v>61</v>
      </c>
      <c r="B43" s="59"/>
      <c r="C43" s="15"/>
    </row>
    <row r="44" spans="1:3" x14ac:dyDescent="0.3">
      <c r="A44" s="17" t="s">
        <v>62</v>
      </c>
      <c r="B44" s="18"/>
      <c r="C44" s="15"/>
    </row>
    <row r="45" spans="1:3" x14ac:dyDescent="0.3">
      <c r="A45" s="17" t="s">
        <v>63</v>
      </c>
      <c r="B45" s="18"/>
      <c r="C45" s="15"/>
    </row>
    <row r="46" spans="1:3" x14ac:dyDescent="0.3">
      <c r="A46" s="58" t="s">
        <v>64</v>
      </c>
      <c r="B46" s="59"/>
      <c r="C46" s="15"/>
    </row>
    <row r="47" spans="1:3" x14ac:dyDescent="0.3">
      <c r="A47" s="17" t="s">
        <v>65</v>
      </c>
      <c r="B47" s="16"/>
      <c r="C47" s="15"/>
    </row>
    <row r="48" spans="1:3" x14ac:dyDescent="0.3">
      <c r="A48" s="58" t="s">
        <v>66</v>
      </c>
      <c r="B48" s="59"/>
      <c r="C48" s="15"/>
    </row>
    <row r="49" spans="1:3" x14ac:dyDescent="0.3">
      <c r="A49" s="58" t="s">
        <v>67</v>
      </c>
      <c r="B49" s="59"/>
      <c r="C49" s="15"/>
    </row>
    <row r="50" spans="1:3" x14ac:dyDescent="0.3">
      <c r="A50" s="58" t="s">
        <v>57</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7" zoomScaleNormal="100" workbookViewId="0">
      <selection activeCell="B40" sqref="B40:C40"/>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77" t="s">
        <v>68</v>
      </c>
      <c r="B1" s="77"/>
      <c r="C1" s="77"/>
    </row>
    <row r="2" spans="1:9" ht="15" customHeight="1" x14ac:dyDescent="0.3">
      <c r="A2" s="35" t="s">
        <v>29</v>
      </c>
      <c r="B2" s="81" t="str">
        <f>'AUTOS NOTA 321'!B2:C2</f>
        <v>SINIESTRO   132702622 LEGIS APJ32324</v>
      </c>
      <c r="C2" s="82"/>
    </row>
    <row r="3" spans="1:9" x14ac:dyDescent="0.3">
      <c r="A3" s="36" t="s">
        <v>1</v>
      </c>
      <c r="B3" s="96" t="str">
        <f>'AUTOS  NOTA 322'!B2:C2</f>
        <v>2024031385</v>
      </c>
      <c r="C3" s="96"/>
    </row>
    <row r="4" spans="1:9" x14ac:dyDescent="0.3">
      <c r="A4" s="36" t="s">
        <v>2</v>
      </c>
      <c r="B4" s="96" t="str">
        <f>'AUTOS  NOTA 322'!B3:C3</f>
        <v>Superintendencia Financiera de Colombia</v>
      </c>
      <c r="C4" s="96"/>
    </row>
    <row r="5" spans="1:9" x14ac:dyDescent="0.3">
      <c r="A5" s="36" t="s">
        <v>3</v>
      </c>
      <c r="B5" s="96" t="str">
        <f>'AUTOS  NOTA 322'!B4:C4</f>
        <v>ALLIANZ SEGUROS S.A.</v>
      </c>
      <c r="C5" s="96"/>
    </row>
    <row r="6" spans="1:9" ht="15" customHeight="1" x14ac:dyDescent="0.3">
      <c r="A6" s="36" t="s">
        <v>4</v>
      </c>
      <c r="B6" s="96" t="str">
        <f>'AUTOS  NOTA 322'!B5:C5</f>
        <v>DIANA ESPERANZA RIVEROS ORTIZ</v>
      </c>
      <c r="C6" s="96"/>
    </row>
    <row r="7" spans="1:9" x14ac:dyDescent="0.3">
      <c r="A7" s="36" t="s">
        <v>5</v>
      </c>
      <c r="B7" s="96" t="str">
        <f>'AUTOS  NOTA 322'!B6:C6</f>
        <v>DEMANDA DIRECTA</v>
      </c>
      <c r="C7" s="96"/>
    </row>
    <row r="8" spans="1:9" x14ac:dyDescent="0.3">
      <c r="A8" s="38" t="s">
        <v>114</v>
      </c>
      <c r="B8" s="96" t="str">
        <f>'AUTOS  NOTA 322'!B7:C8</f>
        <v xml:space="preserve">N/A DAÑOS MATERIALES
</v>
      </c>
      <c r="C8" s="96"/>
    </row>
    <row r="9" spans="1:9" ht="28.8" x14ac:dyDescent="0.3">
      <c r="A9" s="36" t="s">
        <v>69</v>
      </c>
      <c r="B9" s="94">
        <f>SUM(C11,C12,C14,C15,C17)</f>
        <v>7961791</v>
      </c>
      <c r="C9" s="95"/>
    </row>
    <row r="10" spans="1:9" x14ac:dyDescent="0.3">
      <c r="A10" s="97" t="s">
        <v>70</v>
      </c>
      <c r="B10" s="86" t="s">
        <v>71</v>
      </c>
      <c r="C10" s="87"/>
    </row>
    <row r="11" spans="1:9" x14ac:dyDescent="0.3">
      <c r="A11" s="97"/>
      <c r="B11" s="37" t="s">
        <v>172</v>
      </c>
      <c r="C11" s="32">
        <v>7961791</v>
      </c>
    </row>
    <row r="12" spans="1:9" x14ac:dyDescent="0.3">
      <c r="A12" s="97"/>
      <c r="B12" s="37"/>
      <c r="C12" s="32"/>
    </row>
    <row r="13" spans="1:9" x14ac:dyDescent="0.3">
      <c r="A13" s="97"/>
      <c r="B13" s="86"/>
      <c r="C13" s="87"/>
    </row>
    <row r="14" spans="1:9" x14ac:dyDescent="0.3">
      <c r="A14" s="97"/>
      <c r="B14" s="37"/>
      <c r="C14" s="40"/>
    </row>
    <row r="15" spans="1:9" x14ac:dyDescent="0.3">
      <c r="A15" s="97"/>
      <c r="B15" s="37"/>
      <c r="C15" s="40"/>
      <c r="E15" t="s">
        <v>73</v>
      </c>
      <c r="F15" s="22">
        <v>0.7</v>
      </c>
    </row>
    <row r="16" spans="1:9" x14ac:dyDescent="0.3">
      <c r="A16" s="97"/>
      <c r="B16" s="86" t="s">
        <v>74</v>
      </c>
      <c r="C16" s="87"/>
      <c r="E16" t="s">
        <v>75</v>
      </c>
      <c r="F16" s="23">
        <v>0.3</v>
      </c>
      <c r="I16" s="25"/>
    </row>
    <row r="17" spans="1:9" x14ac:dyDescent="0.3">
      <c r="A17" s="97"/>
      <c r="B17" s="37"/>
      <c r="C17" s="41"/>
      <c r="F17" s="26"/>
      <c r="I17" s="25"/>
    </row>
    <row r="18" spans="1:9" ht="23.25" customHeight="1" x14ac:dyDescent="0.3">
      <c r="A18" s="39" t="s">
        <v>76</v>
      </c>
      <c r="B18" s="81" t="s">
        <v>77</v>
      </c>
      <c r="C18" s="82"/>
    </row>
    <row r="19" spans="1:9" ht="57.6" x14ac:dyDescent="0.3">
      <c r="A19" s="36" t="s">
        <v>78</v>
      </c>
      <c r="B19" s="88" t="s">
        <v>173</v>
      </c>
      <c r="C19" s="89"/>
    </row>
    <row r="20" spans="1:9" ht="15" customHeight="1" x14ac:dyDescent="0.3">
      <c r="A20" s="21" t="s">
        <v>79</v>
      </c>
      <c r="B20" s="83">
        <f>((C22+C23+C25+C26+C30+C28+C32+C34+C29+C33)-C37)*C36*C38</f>
        <v>4214000</v>
      </c>
      <c r="C20" s="83"/>
    </row>
    <row r="21" spans="1:9" x14ac:dyDescent="0.3">
      <c r="A21" s="7" t="s">
        <v>80</v>
      </c>
      <c r="B21" s="90" t="s">
        <v>71</v>
      </c>
      <c r="C21" s="91"/>
    </row>
    <row r="22" spans="1:9" x14ac:dyDescent="0.3">
      <c r="A22" s="92"/>
      <c r="B22" s="37"/>
      <c r="C22" s="32">
        <v>0</v>
      </c>
    </row>
    <row r="23" spans="1:9" x14ac:dyDescent="0.3">
      <c r="A23" s="93"/>
      <c r="B23" s="37"/>
      <c r="C23" s="32">
        <v>0</v>
      </c>
    </row>
    <row r="24" spans="1:9" x14ac:dyDescent="0.3">
      <c r="A24" s="93"/>
      <c r="B24" s="86" t="s">
        <v>72</v>
      </c>
      <c r="C24" s="87"/>
    </row>
    <row r="25" spans="1:9" x14ac:dyDescent="0.3">
      <c r="A25" s="93"/>
      <c r="B25" s="37"/>
      <c r="C25" s="32"/>
    </row>
    <row r="26" spans="1:9" ht="29.1" customHeight="1" x14ac:dyDescent="0.3">
      <c r="A26" s="93"/>
      <c r="B26" s="37"/>
      <c r="C26" s="32">
        <v>0</v>
      </c>
    </row>
    <row r="27" spans="1:9" x14ac:dyDescent="0.3">
      <c r="A27" s="93"/>
      <c r="B27" s="86" t="s">
        <v>143</v>
      </c>
      <c r="C27" s="87"/>
    </row>
    <row r="28" spans="1:9" x14ac:dyDescent="0.3">
      <c r="A28" s="93"/>
      <c r="B28" s="37"/>
      <c r="C28" s="32">
        <v>0</v>
      </c>
    </row>
    <row r="29" spans="1:9" x14ac:dyDescent="0.3">
      <c r="A29" s="93"/>
      <c r="B29" s="37"/>
      <c r="C29" s="32">
        <v>0</v>
      </c>
    </row>
    <row r="30" spans="1:9" x14ac:dyDescent="0.3">
      <c r="A30" s="93"/>
      <c r="B30" s="37"/>
      <c r="C30" s="32">
        <v>0</v>
      </c>
    </row>
    <row r="31" spans="1:9" x14ac:dyDescent="0.3">
      <c r="A31" s="93"/>
      <c r="B31" s="86" t="s">
        <v>144</v>
      </c>
      <c r="C31" s="87"/>
    </row>
    <row r="32" spans="1:9" x14ac:dyDescent="0.3">
      <c r="A32" s="93"/>
      <c r="B32" s="37"/>
      <c r="C32" s="32"/>
    </row>
    <row r="33" spans="1:3" x14ac:dyDescent="0.3">
      <c r="A33" s="93"/>
      <c r="B33" s="37"/>
      <c r="C33" s="32">
        <v>0</v>
      </c>
    </row>
    <row r="34" spans="1:3" x14ac:dyDescent="0.3">
      <c r="A34" s="93"/>
      <c r="B34" s="37" t="s">
        <v>172</v>
      </c>
      <c r="C34" s="32">
        <v>5490000</v>
      </c>
    </row>
    <row r="35" spans="1:3" x14ac:dyDescent="0.3">
      <c r="A35" s="93"/>
      <c r="B35" s="86" t="s">
        <v>131</v>
      </c>
      <c r="C35" s="87"/>
    </row>
    <row r="36" spans="1:3" x14ac:dyDescent="0.3">
      <c r="A36" s="93"/>
      <c r="B36" s="37" t="s">
        <v>147</v>
      </c>
      <c r="C36" s="33">
        <v>1</v>
      </c>
    </row>
    <row r="37" spans="1:3" x14ac:dyDescent="0.3">
      <c r="A37" s="93"/>
      <c r="B37" s="37" t="s">
        <v>132</v>
      </c>
      <c r="C37" s="34">
        <v>1276000</v>
      </c>
    </row>
    <row r="38" spans="1:3" x14ac:dyDescent="0.3">
      <c r="A38" s="93"/>
      <c r="B38" s="37" t="s">
        <v>150</v>
      </c>
      <c r="C38" s="33">
        <v>1</v>
      </c>
    </row>
    <row r="39" spans="1:3" x14ac:dyDescent="0.3">
      <c r="A39" s="24" t="s">
        <v>81</v>
      </c>
      <c r="B39" s="83">
        <f>IFERROR(B20*(VLOOKUP(B18,E15:F17,2,0)),16666)</f>
        <v>16666</v>
      </c>
      <c r="C39" s="83"/>
    </row>
    <row r="40" spans="1:3" ht="93" customHeight="1" x14ac:dyDescent="0.3">
      <c r="A40" s="36" t="s">
        <v>145</v>
      </c>
      <c r="B40" s="84" t="s">
        <v>174</v>
      </c>
      <c r="C40" s="85"/>
    </row>
    <row r="41" spans="1:3" ht="211.5" customHeight="1" x14ac:dyDescent="0.3">
      <c r="A41" s="36" t="s">
        <v>82</v>
      </c>
      <c r="B41" s="79" t="s">
        <v>171</v>
      </c>
      <c r="C41" s="80"/>
    </row>
    <row r="42" spans="1:3" ht="26.1" customHeight="1" x14ac:dyDescent="0.3">
      <c r="A42" s="43" t="s">
        <v>136</v>
      </c>
      <c r="B42" s="43"/>
      <c r="C42" s="43"/>
    </row>
    <row r="43" spans="1:3" x14ac:dyDescent="0.3">
      <c r="A43" s="42" t="s">
        <v>137</v>
      </c>
      <c r="B43" s="78"/>
      <c r="C43" s="78"/>
    </row>
    <row r="44" spans="1:3" ht="41.1" customHeight="1" x14ac:dyDescent="0.3">
      <c r="A44" s="42" t="s">
        <v>135</v>
      </c>
      <c r="B44" s="78"/>
      <c r="C44" s="7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7" t="s">
        <v>83</v>
      </c>
      <c r="B1" s="77"/>
      <c r="C1" s="77"/>
    </row>
    <row r="2" spans="1:3" x14ac:dyDescent="0.3">
      <c r="A2" s="20" t="s">
        <v>29</v>
      </c>
      <c r="B2" s="67" t="str">
        <f>'AUTOS NOTA 324'!B2:C2</f>
        <v>SINIESTRO   132702622 LEGIS APJ32324</v>
      </c>
      <c r="C2" s="68"/>
    </row>
    <row r="3" spans="1:3" x14ac:dyDescent="0.3">
      <c r="A3" s="5" t="s">
        <v>1</v>
      </c>
      <c r="B3" s="45" t="str">
        <f>'AUTOS  NOTA 322'!B2:C2</f>
        <v>2024031385</v>
      </c>
      <c r="C3" s="45"/>
    </row>
    <row r="4" spans="1:3" x14ac:dyDescent="0.3">
      <c r="A4" s="5" t="s">
        <v>2</v>
      </c>
      <c r="B4" s="45" t="str">
        <f>'AUTOS  NOTA 322'!B3:C3</f>
        <v>Superintendencia Financiera de Colombia</v>
      </c>
      <c r="C4" s="45"/>
    </row>
    <row r="5" spans="1:3" x14ac:dyDescent="0.3">
      <c r="A5" s="5" t="s">
        <v>3</v>
      </c>
      <c r="B5" s="45" t="str">
        <f>'AUTOS  NOTA 322'!B4:C4</f>
        <v>ALLIANZ SEGUROS S.A.</v>
      </c>
      <c r="C5" s="45"/>
    </row>
    <row r="6" spans="1:3" ht="15" customHeight="1" x14ac:dyDescent="0.3">
      <c r="A6" s="5" t="s">
        <v>4</v>
      </c>
      <c r="B6" s="45" t="str">
        <f>'AUTOS  NOTA 322'!B5:C5</f>
        <v>DIANA ESPERANZA RIVEROS ORTIZ</v>
      </c>
      <c r="C6" s="45"/>
    </row>
    <row r="7" spans="1:3" ht="15" customHeight="1" x14ac:dyDescent="0.3">
      <c r="A7" s="5" t="s">
        <v>5</v>
      </c>
      <c r="B7" s="45" t="str">
        <f>'AUTOS  NOTA 322'!B6:C6</f>
        <v>DEMANDA DIRECTA</v>
      </c>
      <c r="C7" s="45"/>
    </row>
    <row r="8" spans="1:3" ht="15" customHeight="1" x14ac:dyDescent="0.3">
      <c r="A8" s="31" t="s">
        <v>114</v>
      </c>
      <c r="B8" s="45" t="str">
        <f>'AUTOS  NOTA 322'!B7:C8</f>
        <v xml:space="preserve">N/A DAÑOS MATERIALES
</v>
      </c>
      <c r="C8" s="45"/>
    </row>
    <row r="9" spans="1:3" ht="18.899999999999999" customHeight="1" x14ac:dyDescent="0.3">
      <c r="A9" s="5" t="s">
        <v>115</v>
      </c>
      <c r="B9" s="45"/>
      <c r="C9" s="45"/>
    </row>
    <row r="10" spans="1:3" x14ac:dyDescent="0.3">
      <c r="A10" s="7" t="s">
        <v>80</v>
      </c>
      <c r="B10" s="100">
        <f>'AUTOS NOTA 324'!B20:C20</f>
        <v>4214000</v>
      </c>
      <c r="C10" s="100"/>
    </row>
    <row r="11" spans="1:3" x14ac:dyDescent="0.3">
      <c r="A11" s="7" t="s">
        <v>134</v>
      </c>
      <c r="B11" s="101">
        <f>'AUTOS NOTA 324'!B39:C39</f>
        <v>16666</v>
      </c>
      <c r="C11" s="45"/>
    </row>
    <row r="12" spans="1:3" ht="28.8" x14ac:dyDescent="0.3">
      <c r="A12" s="7" t="s">
        <v>84</v>
      </c>
      <c r="B12" s="98"/>
      <c r="C12" s="99"/>
    </row>
    <row r="13" spans="1:3" ht="43.2" x14ac:dyDescent="0.3">
      <c r="A13" s="5" t="s">
        <v>85</v>
      </c>
      <c r="B13" s="45"/>
      <c r="C13" s="45"/>
    </row>
    <row r="14" spans="1:3" ht="43.2" x14ac:dyDescent="0.3">
      <c r="A14" s="5" t="s">
        <v>86</v>
      </c>
      <c r="B14" s="45"/>
      <c r="C14" s="45"/>
    </row>
    <row r="15" spans="1:3" x14ac:dyDescent="0.3">
      <c r="A15" s="5" t="s">
        <v>87</v>
      </c>
      <c r="B15" s="6"/>
      <c r="C15" s="6"/>
    </row>
    <row r="16" spans="1:3" x14ac:dyDescent="0.3">
      <c r="A16" s="7" t="s">
        <v>88</v>
      </c>
      <c r="B16" s="45"/>
      <c r="C16" s="45"/>
    </row>
    <row r="17" spans="1:3" x14ac:dyDescent="0.3">
      <c r="A17" s="6" t="s">
        <v>89</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32</v>
      </c>
      <c r="B1" t="s">
        <v>35</v>
      </c>
      <c r="C1" s="9" t="s">
        <v>37</v>
      </c>
      <c r="D1" s="9" t="s">
        <v>90</v>
      </c>
      <c r="E1" s="3" t="s">
        <v>43</v>
      </c>
      <c r="F1" s="2" t="s">
        <v>73</v>
      </c>
      <c r="G1" s="4">
        <v>0</v>
      </c>
      <c r="H1" t="s">
        <v>13</v>
      </c>
      <c r="I1" t="s">
        <v>91</v>
      </c>
      <c r="K1" t="s">
        <v>116</v>
      </c>
      <c r="L1" s="30" t="s">
        <v>148</v>
      </c>
      <c r="M1" t="s">
        <v>92</v>
      </c>
      <c r="N1" t="s">
        <v>73</v>
      </c>
      <c r="O1" t="s">
        <v>138</v>
      </c>
    </row>
    <row r="2" spans="1:15" x14ac:dyDescent="0.3">
      <c r="A2" t="s">
        <v>92</v>
      </c>
      <c r="B2" t="s">
        <v>45</v>
      </c>
      <c r="C2" t="s">
        <v>93</v>
      </c>
      <c r="D2" s="2" t="s">
        <v>94</v>
      </c>
      <c r="E2" s="1" t="s">
        <v>95</v>
      </c>
      <c r="F2" s="2" t="s">
        <v>77</v>
      </c>
      <c r="G2" s="4">
        <v>0.7</v>
      </c>
      <c r="H2" t="s">
        <v>14</v>
      </c>
      <c r="I2" t="s">
        <v>96</v>
      </c>
      <c r="K2" t="s">
        <v>117</v>
      </c>
      <c r="L2" s="30" t="s">
        <v>118</v>
      </c>
      <c r="M2" t="s">
        <v>97</v>
      </c>
      <c r="N2" t="s">
        <v>75</v>
      </c>
      <c r="O2" t="s">
        <v>45</v>
      </c>
    </row>
    <row r="3" spans="1:15" x14ac:dyDescent="0.3">
      <c r="A3" t="s">
        <v>97</v>
      </c>
      <c r="C3" t="s">
        <v>98</v>
      </c>
      <c r="D3" s="2" t="s">
        <v>99</v>
      </c>
      <c r="E3" s="1" t="s">
        <v>100</v>
      </c>
      <c r="F3" s="2" t="s">
        <v>75</v>
      </c>
      <c r="G3" s="4">
        <v>0.3</v>
      </c>
      <c r="H3" t="s">
        <v>101</v>
      </c>
      <c r="I3" t="s">
        <v>102</v>
      </c>
      <c r="L3" s="30" t="s">
        <v>119</v>
      </c>
      <c r="M3" t="s">
        <v>103</v>
      </c>
      <c r="N3" t="s">
        <v>77</v>
      </c>
    </row>
    <row r="4" spans="1:15" x14ac:dyDescent="0.3">
      <c r="A4" t="s">
        <v>103</v>
      </c>
      <c r="C4" t="s">
        <v>38</v>
      </c>
      <c r="E4" s="1" t="s">
        <v>104</v>
      </c>
      <c r="H4" t="s">
        <v>105</v>
      </c>
      <c r="I4" t="s">
        <v>18</v>
      </c>
      <c r="L4" t="s">
        <v>120</v>
      </c>
    </row>
    <row r="5" spans="1:15" x14ac:dyDescent="0.3">
      <c r="A5" t="s">
        <v>106</v>
      </c>
      <c r="E5" s="1" t="s">
        <v>107</v>
      </c>
      <c r="H5" t="s">
        <v>108</v>
      </c>
      <c r="I5" t="s">
        <v>109</v>
      </c>
      <c r="L5" s="30" t="s">
        <v>121</v>
      </c>
    </row>
    <row r="6" spans="1:15" x14ac:dyDescent="0.3">
      <c r="E6" s="1" t="s">
        <v>110</v>
      </c>
      <c r="I6" t="s">
        <v>111</v>
      </c>
      <c r="L6" s="30" t="s">
        <v>149</v>
      </c>
    </row>
    <row r="7" spans="1:15" x14ac:dyDescent="0.3">
      <c r="E7" s="1" t="s">
        <v>112</v>
      </c>
      <c r="I7" t="s">
        <v>141</v>
      </c>
      <c r="L7" s="30" t="s">
        <v>122</v>
      </c>
    </row>
    <row r="8" spans="1:15" x14ac:dyDescent="0.3">
      <c r="E8" s="1" t="s">
        <v>113</v>
      </c>
      <c r="L8" s="30" t="s">
        <v>143</v>
      </c>
    </row>
    <row r="9" spans="1:15" x14ac:dyDescent="0.3">
      <c r="L9" s="30" t="s">
        <v>123</v>
      </c>
    </row>
    <row r="10" spans="1:15" x14ac:dyDescent="0.3">
      <c r="L10" s="30" t="s">
        <v>124</v>
      </c>
    </row>
    <row r="11" spans="1:15" x14ac:dyDescent="0.3">
      <c r="L11" s="30" t="s">
        <v>125</v>
      </c>
    </row>
    <row r="12" spans="1:15" x14ac:dyDescent="0.3">
      <c r="L12" s="30" t="s">
        <v>126</v>
      </c>
    </row>
    <row r="13" spans="1:15" x14ac:dyDescent="0.3">
      <c r="L13" s="30" t="s">
        <v>146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2024-04-23T16:55:37Z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