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2"/>
  <workbookPr defaultThemeVersion="166925"/>
  <mc:AlternateContent xmlns:mc="http://schemas.openxmlformats.org/markup-compatibility/2006">
    <mc:Choice Requires="x15">
      <x15ac:absPath xmlns:x15ac="http://schemas.microsoft.com/office/spreadsheetml/2010/11/ac" url="C:\Users\cviveros\Downloads\"/>
    </mc:Choice>
  </mc:AlternateContent>
  <xr:revisionPtr revIDLastSave="0" documentId="8_{9860AD82-7DB6-42B8-AF50-D630FEEC846B}" xr6:coauthVersionLast="47" xr6:coauthVersionMax="47" xr10:uidLastSave="{00000000-0000-0000-0000-000000000000}"/>
  <bookViews>
    <workbookView xWindow="-120" yWindow="-120" windowWidth="24240" windowHeight="13020" xr2:uid="{9FC34AE3-6CFB-43DC-A7C8-01A7FF45BA44}"/>
  </bookViews>
  <sheets>
    <sheet name="LIQ. PRETENSIONES DEMANDA"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5" i="1" l="1"/>
  <c r="F30" i="1" l="1"/>
  <c r="E25" i="1"/>
  <c r="F25" i="1" s="1"/>
  <c r="F26" i="1" s="1"/>
  <c r="E21" i="1"/>
  <c r="F21" i="1" s="1"/>
  <c r="F22" i="1" s="1"/>
  <c r="E17" i="1"/>
  <c r="F17" i="1" s="1"/>
  <c r="E13" i="1"/>
  <c r="F13" i="1" l="1"/>
  <c r="F14" i="1" s="1"/>
  <c r="F18" i="1" l="1"/>
</calcChain>
</file>

<file path=xl/sharedStrings.xml><?xml version="1.0" encoding="utf-8"?>
<sst xmlns="http://schemas.openxmlformats.org/spreadsheetml/2006/main" count="35" uniqueCount="21">
  <si>
    <t>LIQUIDACIÓN DE LAS PRETENSIONES DE LA DEMANDA</t>
  </si>
  <si>
    <t>NOTA 1: El demandante solicita que se le paguen prima de servicios, cesantías, intereses a las cesantías y vacaciones desde la fecha de inicio del vinculo laboral esto es el 26/04/2021 al 10/09/2021, motivo por el cual,  se procede a hacer la liquidación con esos extremos laborales.</t>
  </si>
  <si>
    <r>
      <rPr>
        <sz val="10"/>
        <color rgb="FF000000"/>
        <rFont val="Calibri"/>
        <scheme val="minor"/>
      </rPr>
      <t xml:space="preserve">NOTA 2: Se realiza la liquidación sin perjuicio de que en la calificación de contingencia se precisa que  la póliza expedida por la ASEGURADORA SOLIDARIA DE COLOMBIA E.C. No. 330-45-994000004676-,  en la cual figura como entidad tomadora/garantizada MALLAS EQUIPOS Y CONSTRUCCIONES MAECO S.A.S. y como asegurado y beneficiario PATRIMONIO AUTONOMO LUSITANIA No. 10657 </t>
    </r>
    <r>
      <rPr>
        <b/>
        <u/>
        <sz val="10"/>
        <color rgb="FF000000"/>
        <rFont val="Calibri"/>
        <scheme val="minor"/>
      </rPr>
      <t>NO</t>
    </r>
    <r>
      <rPr>
        <sz val="10"/>
        <color rgb="FF000000"/>
        <rFont val="Calibri"/>
        <scheme val="minor"/>
      </rPr>
      <t xml:space="preserve"> Prestan cobertura temporal ni material, de conformidad con las condiciones expuestas en la caratula de la mencionada póliza, puesto que el tomador de la póliza MAECO S.A.S no es el empleador del demandante. Adicionalmente, no presta cobertura temporal  ya que tiene una data del 07/03/2018 al 05/11/2019, Descontando los tres años adicionales otorgados por prescripción trienal, y el demandante solicita las acreencias laborales desde el 26/04/2021 al 10/09/2021.</t>
    </r>
  </si>
  <si>
    <t>DESDE</t>
  </si>
  <si>
    <t>HASTA</t>
  </si>
  <si>
    <t xml:space="preserve">SALARIO </t>
  </si>
  <si>
    <t>DÍAS</t>
  </si>
  <si>
    <t>PRIMAS</t>
  </si>
  <si>
    <t>TOTAL ADEUDADO</t>
  </si>
  <si>
    <t>CESANTÍAS</t>
  </si>
  <si>
    <t>NOTA 3: Se precisa que se liquida la sanción del artículo 65 CST.</t>
  </si>
  <si>
    <t>INTERESES</t>
  </si>
  <si>
    <t>SALARIO</t>
  </si>
  <si>
    <t>VACACIONES</t>
  </si>
  <si>
    <t xml:space="preserve">NOTA 4: Se precisa que a pesar de que en las pretensiones de la demanda se encuentra la sanción del artículo 99 de la Ley 50 de 1999, esta no se liquida puesto que la relación laboral finalizó  antes del 14/02/2022, es decir, no se causó el derecho a la sanción. </t>
  </si>
  <si>
    <t>INDEMNIZACIÓN DEL ARTÍCULO 65 DEL C.S.T.</t>
  </si>
  <si>
    <t>Salario diario</t>
  </si>
  <si>
    <t>X720</t>
  </si>
  <si>
    <t>Total</t>
  </si>
  <si>
    <t>NOTA 5: Se precisa que aunque el demandante pretende el pago de dotación, y aportes al SGSS, no se liquidan por no ser amparos cubiertos dentro de la Póliza No.  330-45-994000004676.</t>
  </si>
  <si>
    <t>Total Liquidación: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</si>
</sst>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 #,##0.00_-;_-* &quot;-&quot;??_-;_-@_-"/>
    <numFmt numFmtId="165" formatCode="&quot;$&quot;\ #,##0.00;[Red]\-&quot;$&quot;\ #,##0.00"/>
    <numFmt numFmtId="166" formatCode="_-&quot;$&quot;\ * #,##0.00_-;\-&quot;$&quot;\ * #,##0.00_-;_-&quot;$&quot;\ * &quot;-&quot;??_-;_-@_-"/>
    <numFmt numFmtId="167" formatCode="_-* #,##0_-;\-* #,##0_-;_-* &quot;-&quot;??_-;_-@_-"/>
    <numFmt numFmtId="168" formatCode="_ &quot;$&quot;\ * #,##0_ ;_ &quot;$&quot;\ * \-#,##0_ ;_ &quot;$&quot;\ * &quot;-&quot;_ ;_ @_ "/>
    <numFmt numFmtId="169" formatCode="_ * #,##0_ ;_ * \-#,##0_ ;_ * &quot;-&quot;_ ;_ @_ "/>
    <numFmt numFmtId="170" formatCode="_ &quot;$&quot;\ * #,##0.00_ ;_ &quot;$&quot;\ * \-#,##0.00_ ;_ &quot;$&quot;\ * &quot;-&quot;??_ ;_ @_ "/>
  </numFmts>
  <fonts count="12">
    <font>
      <sz val="11"/>
      <color theme="1"/>
      <name val="Calibri"/>
      <family val="2"/>
      <scheme val="minor"/>
    </font>
    <font>
      <sz val="11"/>
      <color theme="1"/>
      <name val="Calibri"/>
      <family val="2"/>
      <scheme val="minor"/>
    </font>
    <font>
      <sz val="9"/>
      <color theme="1"/>
      <name val="Calibri"/>
      <family val="2"/>
      <scheme val="minor"/>
    </font>
    <font>
      <sz val="10"/>
      <name val="Arial"/>
      <family val="2"/>
    </font>
    <font>
      <b/>
      <sz val="10"/>
      <color rgb="FF000000"/>
      <name val="Calibri"/>
      <family val="2"/>
      <scheme val="minor"/>
    </font>
    <font>
      <sz val="10"/>
      <color rgb="FF000000"/>
      <name val="Calibri"/>
      <family val="2"/>
      <scheme val="minor"/>
    </font>
    <font>
      <b/>
      <u/>
      <sz val="10"/>
      <color theme="1"/>
      <name val="Calibri"/>
      <family val="2"/>
      <scheme val="minor"/>
    </font>
    <font>
      <sz val="10"/>
      <color theme="1"/>
      <name val="Calibri"/>
      <family val="2"/>
      <scheme val="minor"/>
    </font>
    <font>
      <b/>
      <sz val="10"/>
      <color theme="1"/>
      <name val="Calibri"/>
      <family val="2"/>
      <scheme val="minor"/>
    </font>
    <font>
      <b/>
      <u val="singleAccounting"/>
      <sz val="10"/>
      <color rgb="FFFFFFFF"/>
      <name val="Calibri"/>
      <family val="2"/>
      <scheme val="minor"/>
    </font>
    <font>
      <sz val="10"/>
      <color rgb="FF000000"/>
      <name val="Calibri"/>
      <scheme val="minor"/>
    </font>
    <font>
      <b/>
      <u/>
      <sz val="10"/>
      <color rgb="FF000000"/>
      <name val="Calibri"/>
      <scheme val="minor"/>
    </font>
  </fonts>
  <fills count="7">
    <fill>
      <patternFill patternType="none"/>
    </fill>
    <fill>
      <patternFill patternType="gray125"/>
    </fill>
    <fill>
      <patternFill patternType="solid">
        <fgColor rgb="FF92D050"/>
        <bgColor indexed="64"/>
      </patternFill>
    </fill>
    <fill>
      <patternFill patternType="solid">
        <fgColor rgb="FFD9E1F2"/>
        <bgColor rgb="FF000000"/>
      </patternFill>
    </fill>
    <fill>
      <patternFill patternType="solid">
        <fgColor rgb="FF92D050"/>
        <bgColor rgb="FF000000"/>
      </patternFill>
    </fill>
    <fill>
      <patternFill patternType="solid">
        <fgColor theme="8" tint="0.79998168889431442"/>
        <bgColor indexed="64"/>
      </patternFill>
    </fill>
    <fill>
      <patternFill patternType="solid">
        <fgColor rgb="FF2F75B5"/>
        <bgColor rgb="FF000000"/>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indexed="64"/>
      </bottom>
      <diagonal/>
    </border>
    <border>
      <left/>
      <right style="thin">
        <color rgb="FF000000"/>
      </right>
      <top/>
      <bottom style="thin">
        <color indexed="64"/>
      </bottom>
      <diagonal/>
    </border>
  </borders>
  <cellStyleXfs count="12">
    <xf numFmtId="0" fontId="0" fillId="0" borderId="0"/>
    <xf numFmtId="164" fontId="1"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0" fontId="3" fillId="0" borderId="0"/>
    <xf numFmtId="169" fontId="3" fillId="0" borderId="0" applyFont="0" applyFill="0" applyBorder="0" applyAlignment="0" applyProtection="0"/>
    <xf numFmtId="170" fontId="3" fillId="0" borderId="0" applyFont="0" applyFill="0" applyBorder="0" applyAlignment="0" applyProtection="0"/>
    <xf numFmtId="168" fontId="3"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cellStyleXfs>
  <cellXfs count="51">
    <xf numFmtId="0" fontId="0" fillId="0" borderId="0" xfId="0"/>
    <xf numFmtId="0" fontId="2" fillId="0" borderId="0" xfId="0" applyFont="1"/>
    <xf numFmtId="0" fontId="4" fillId="0" borderId="10" xfId="0" applyFont="1" applyBorder="1" applyAlignment="1">
      <alignment horizontal="center" vertical="center"/>
    </xf>
    <xf numFmtId="167" fontId="4" fillId="4" borderId="10" xfId="1" applyNumberFormat="1" applyFont="1" applyFill="1" applyBorder="1" applyAlignment="1">
      <alignment horizontal="center" vertical="center"/>
    </xf>
    <xf numFmtId="0" fontId="7" fillId="0" borderId="0" xfId="0" applyFont="1"/>
    <xf numFmtId="0" fontId="8" fillId="5" borderId="2" xfId="0" applyFont="1" applyFill="1" applyBorder="1" applyAlignment="1">
      <alignment horizontal="center"/>
    </xf>
    <xf numFmtId="167" fontId="8" fillId="5" borderId="2" xfId="1" applyNumberFormat="1" applyFont="1" applyFill="1" applyBorder="1" applyAlignment="1">
      <alignment horizontal="center"/>
    </xf>
    <xf numFmtId="14" fontId="7" fillId="0" borderId="2" xfId="0" applyNumberFormat="1" applyFont="1" applyBorder="1"/>
    <xf numFmtId="167" fontId="7" fillId="0" borderId="2" xfId="1" applyNumberFormat="1" applyFont="1" applyBorder="1"/>
    <xf numFmtId="167" fontId="7" fillId="0" borderId="2" xfId="1" applyNumberFormat="1" applyFont="1" applyFill="1" applyBorder="1"/>
    <xf numFmtId="167" fontId="8" fillId="2" borderId="2" xfId="1" applyNumberFormat="1" applyFont="1" applyFill="1" applyBorder="1"/>
    <xf numFmtId="167" fontId="7" fillId="0" borderId="2" xfId="1" applyNumberFormat="1" applyFont="1" applyFill="1" applyBorder="1" applyAlignment="1">
      <alignment horizontal="center"/>
    </xf>
    <xf numFmtId="0" fontId="8" fillId="0" borderId="0" xfId="0" applyFont="1" applyAlignment="1">
      <alignment horizontal="center"/>
    </xf>
    <xf numFmtId="167" fontId="8" fillId="2" borderId="3" xfId="1" applyNumberFormat="1" applyFont="1" applyFill="1" applyBorder="1" applyAlignment="1">
      <alignment horizontal="center"/>
    </xf>
    <xf numFmtId="167" fontId="9" fillId="6" borderId="2" xfId="0" applyNumberFormat="1" applyFont="1" applyFill="1" applyBorder="1"/>
    <xf numFmtId="0" fontId="6" fillId="2" borderId="1" xfId="0" applyFont="1" applyFill="1" applyBorder="1" applyAlignment="1">
      <alignment horizontal="center"/>
    </xf>
    <xf numFmtId="0" fontId="4" fillId="3" borderId="3"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5" fillId="3" borderId="2" xfId="0" applyFont="1" applyFill="1" applyBorder="1" applyAlignment="1">
      <alignment horizontal="center" vertical="center" wrapText="1"/>
    </xf>
    <xf numFmtId="0" fontId="8" fillId="0" borderId="3" xfId="0" applyFont="1" applyBorder="1" applyAlignment="1">
      <alignment horizontal="center"/>
    </xf>
    <xf numFmtId="0" fontId="8" fillId="0" borderId="11" xfId="0" applyFont="1" applyBorder="1" applyAlignment="1">
      <alignment horizontal="center"/>
    </xf>
    <xf numFmtId="0" fontId="8" fillId="0" borderId="12" xfId="0" applyFont="1" applyBorder="1" applyAlignment="1">
      <alignment horizontal="center"/>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8" fillId="0" borderId="2" xfId="0" applyFont="1" applyBorder="1" applyAlignment="1">
      <alignment horizontal="center"/>
    </xf>
    <xf numFmtId="165" fontId="5" fillId="0" borderId="3" xfId="0" applyNumberFormat="1" applyFont="1" applyBorder="1" applyAlignment="1">
      <alignment horizontal="center" vertical="center"/>
    </xf>
    <xf numFmtId="165" fontId="5" fillId="0" borderId="12" xfId="0" applyNumberFormat="1"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9" fillId="6" borderId="3" xfId="0" applyFont="1" applyFill="1" applyBorder="1" applyAlignment="1">
      <alignment horizontal="center"/>
    </xf>
    <xf numFmtId="0" fontId="9" fillId="6" borderId="11" xfId="0" applyFont="1" applyFill="1" applyBorder="1" applyAlignment="1">
      <alignment horizontal="center"/>
    </xf>
    <xf numFmtId="0" fontId="9" fillId="6" borderId="12" xfId="0" applyFont="1" applyFill="1" applyBorder="1" applyAlignment="1">
      <alignment horizontal="center"/>
    </xf>
    <xf numFmtId="0" fontId="10" fillId="3" borderId="2" xfId="0" applyFont="1" applyFill="1" applyBorder="1" applyAlignment="1">
      <alignment horizontal="center" vertical="center" wrapText="1"/>
    </xf>
  </cellXfs>
  <cellStyles count="12">
    <cellStyle name="Comma" xfId="1" builtinId="3"/>
    <cellStyle name="Millares [0] 2" xfId="5" xr:uid="{D45F5FD5-E360-44B2-9349-BB260D084681}"/>
    <cellStyle name="Millares 2" xfId="8" xr:uid="{258689CB-D991-423B-B5BD-A5A636B06414}"/>
    <cellStyle name="Millares 3" xfId="10" xr:uid="{0E41F08C-75E0-4E4F-A81B-2B5755EBEAB1}"/>
    <cellStyle name="Millares 4" xfId="2" xr:uid="{8BCDA86B-E1A2-4CA4-B01E-51ECD2B852E1}"/>
    <cellStyle name="Moneda [0] 2" xfId="7" xr:uid="{C26A8AC3-7600-42EA-AA91-341523FD88B1}"/>
    <cellStyle name="Moneda 2" xfId="6" xr:uid="{71D6B488-A365-4472-8079-41265511CCA9}"/>
    <cellStyle name="Moneda 3" xfId="9" xr:uid="{61155606-8A75-4F85-93B9-0D361E770C68}"/>
    <cellStyle name="Moneda 4" xfId="11" xr:uid="{2C448203-C344-465E-A212-D33BCB45BECD}"/>
    <cellStyle name="Moneda 5" xfId="3" xr:uid="{803DDB03-02FB-4ECA-AF8E-5EC3BA3CA0D0}"/>
    <cellStyle name="Normal" xfId="0" builtinId="0"/>
    <cellStyle name="Normal 2" xfId="4" xr:uid="{6DA13D8C-BA40-4238-98DC-24FB13437C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142874</xdr:colOff>
      <xdr:row>0</xdr:row>
      <xdr:rowOff>0</xdr:rowOff>
    </xdr:from>
    <xdr:to>
      <xdr:col>4</xdr:col>
      <xdr:colOff>713661</xdr:colOff>
      <xdr:row>3</xdr:row>
      <xdr:rowOff>161925</xdr:rowOff>
    </xdr:to>
    <xdr:pic>
      <xdr:nvPicPr>
        <xdr:cNvPr id="2" name="Imagen 1">
          <a:extLst>
            <a:ext uri="{FF2B5EF4-FFF2-40B4-BE49-F238E27FC236}">
              <a16:creationId xmlns:a16="http://schemas.microsoft.com/office/drawing/2014/main" id="{FDA78D4B-7570-47BD-B374-5B98B70C8C8A}"/>
            </a:ext>
          </a:extLst>
        </xdr:cNvPr>
        <xdr:cNvPicPr>
          <a:picLocks noChangeAspect="1"/>
        </xdr:cNvPicPr>
      </xdr:nvPicPr>
      <xdr:blipFill>
        <a:blip xmlns:r="http://schemas.openxmlformats.org/officeDocument/2006/relationships" r:embed="rId1"/>
        <a:stretch>
          <a:fillRect/>
        </a:stretch>
      </xdr:blipFill>
      <xdr:spPr>
        <a:xfrm>
          <a:off x="1666874" y="0"/>
          <a:ext cx="2837737" cy="7334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1C1CC-0E93-4BA0-8F67-2F966767A2CF}">
  <dimension ref="B1:S35"/>
  <sheetViews>
    <sheetView tabSelected="1" topLeftCell="A7" workbookViewId="0">
      <selection activeCell="H35" sqref="H35"/>
    </sheetView>
  </sheetViews>
  <sheetFormatPr defaultColWidth="11.42578125" defaultRowHeight="15"/>
  <cols>
    <col min="2" max="3" width="11.5703125" bestFit="1" customWidth="1"/>
    <col min="4" max="4" width="22.42578125" customWidth="1"/>
    <col min="5" max="5" width="15.28515625" customWidth="1"/>
    <col min="6" max="6" width="18.42578125" customWidth="1"/>
    <col min="7" max="9" width="11.5703125" bestFit="1" customWidth="1"/>
    <col min="14" max="17" width="11.5703125" bestFit="1" customWidth="1"/>
    <col min="18" max="18" width="12" bestFit="1" customWidth="1"/>
  </cols>
  <sheetData>
    <row r="1" spans="2:19">
      <c r="B1" s="1"/>
      <c r="C1" s="1"/>
      <c r="D1" s="1"/>
      <c r="E1" s="1"/>
      <c r="F1" s="1"/>
      <c r="G1" s="1"/>
    </row>
    <row r="2" spans="2:19">
      <c r="B2" s="1"/>
      <c r="C2" s="1"/>
      <c r="D2" s="1"/>
      <c r="E2" s="1"/>
      <c r="F2" s="1"/>
      <c r="G2" s="1"/>
    </row>
    <row r="3" spans="2:19">
      <c r="B3" s="1"/>
      <c r="C3" s="1"/>
      <c r="D3" s="1"/>
      <c r="E3" s="1"/>
      <c r="F3" s="1"/>
      <c r="G3" s="1"/>
    </row>
    <row r="4" spans="2:19">
      <c r="B4" s="1"/>
      <c r="C4" s="1"/>
      <c r="D4" s="1"/>
      <c r="E4" s="1"/>
      <c r="F4" s="1"/>
      <c r="G4" s="1"/>
    </row>
    <row r="5" spans="2:19" ht="15" customHeight="1">
      <c r="B5" s="15" t="s">
        <v>0</v>
      </c>
      <c r="C5" s="15"/>
      <c r="D5" s="15"/>
      <c r="E5" s="15"/>
      <c r="F5" s="15"/>
      <c r="G5" s="4"/>
      <c r="H5" s="4"/>
      <c r="I5" s="4"/>
      <c r="J5" s="4"/>
      <c r="K5" s="4"/>
      <c r="L5" s="4"/>
      <c r="M5" s="4"/>
      <c r="N5" s="4"/>
      <c r="O5" s="4"/>
      <c r="P5" s="4"/>
      <c r="Q5" s="4"/>
      <c r="R5" s="4"/>
      <c r="S5" s="4"/>
    </row>
    <row r="6" spans="2:19" ht="15" customHeight="1">
      <c r="B6" s="35" t="s">
        <v>1</v>
      </c>
      <c r="C6" s="36"/>
      <c r="D6" s="36"/>
      <c r="E6" s="36"/>
      <c r="F6" s="37"/>
      <c r="G6" s="4"/>
      <c r="H6" s="50" t="s">
        <v>2</v>
      </c>
      <c r="I6" s="22"/>
      <c r="J6" s="22"/>
      <c r="K6" s="22"/>
      <c r="L6" s="22"/>
      <c r="M6" s="4"/>
      <c r="N6" s="4"/>
      <c r="O6" s="4"/>
      <c r="P6" s="4"/>
      <c r="Q6" s="4"/>
      <c r="R6" s="4"/>
      <c r="S6" s="4"/>
    </row>
    <row r="7" spans="2:19">
      <c r="B7" s="38"/>
      <c r="C7" s="30"/>
      <c r="D7" s="30"/>
      <c r="E7" s="30"/>
      <c r="F7" s="39"/>
      <c r="G7" s="4"/>
      <c r="H7" s="22"/>
      <c r="I7" s="22"/>
      <c r="J7" s="22"/>
      <c r="K7" s="22"/>
      <c r="L7" s="22"/>
      <c r="M7" s="4"/>
      <c r="N7" s="4"/>
      <c r="O7" s="4"/>
      <c r="P7" s="4"/>
      <c r="Q7" s="4"/>
      <c r="R7" s="4"/>
      <c r="S7" s="4"/>
    </row>
    <row r="8" spans="2:19">
      <c r="B8" s="38"/>
      <c r="C8" s="30"/>
      <c r="D8" s="30"/>
      <c r="E8" s="30"/>
      <c r="F8" s="39"/>
      <c r="G8" s="4"/>
      <c r="H8" s="22"/>
      <c r="I8" s="22"/>
      <c r="J8" s="22"/>
      <c r="K8" s="22"/>
      <c r="L8" s="22"/>
      <c r="M8" s="4"/>
      <c r="N8" s="4"/>
      <c r="O8" s="4"/>
      <c r="P8" s="4"/>
      <c r="Q8" s="4"/>
      <c r="R8" s="4"/>
      <c r="S8" s="4"/>
    </row>
    <row r="9" spans="2:19">
      <c r="B9" s="38"/>
      <c r="C9" s="30"/>
      <c r="D9" s="30"/>
      <c r="E9" s="30"/>
      <c r="F9" s="39"/>
      <c r="G9" s="4"/>
      <c r="H9" s="22"/>
      <c r="I9" s="22"/>
      <c r="J9" s="22"/>
      <c r="K9" s="22"/>
      <c r="L9" s="22"/>
      <c r="M9" s="4"/>
      <c r="N9" s="4"/>
      <c r="O9" s="4"/>
      <c r="P9" s="4"/>
      <c r="Q9" s="4"/>
      <c r="R9" s="4"/>
      <c r="S9" s="4"/>
    </row>
    <row r="10" spans="2:19" ht="15" customHeight="1">
      <c r="B10" s="40"/>
      <c r="C10" s="33"/>
      <c r="D10" s="33"/>
      <c r="E10" s="33"/>
      <c r="F10" s="41"/>
      <c r="G10" s="4"/>
      <c r="H10" s="22"/>
      <c r="I10" s="22"/>
      <c r="J10" s="22"/>
      <c r="K10" s="22"/>
      <c r="L10" s="22"/>
      <c r="M10" s="4"/>
      <c r="S10" s="4"/>
    </row>
    <row r="11" spans="2:19">
      <c r="B11" s="4"/>
      <c r="C11" s="4"/>
      <c r="D11" s="4"/>
      <c r="E11" s="4"/>
      <c r="F11" s="4"/>
      <c r="G11" s="4"/>
      <c r="H11" s="22"/>
      <c r="I11" s="22"/>
      <c r="J11" s="22"/>
      <c r="K11" s="22"/>
      <c r="L11" s="22"/>
      <c r="M11" s="4"/>
      <c r="S11" s="4"/>
    </row>
    <row r="12" spans="2:19">
      <c r="B12" s="5" t="s">
        <v>3</v>
      </c>
      <c r="C12" s="5" t="s">
        <v>4</v>
      </c>
      <c r="D12" s="5" t="s">
        <v>5</v>
      </c>
      <c r="E12" s="5" t="s">
        <v>6</v>
      </c>
      <c r="F12" s="6" t="s">
        <v>7</v>
      </c>
      <c r="G12" s="4"/>
      <c r="H12" s="22"/>
      <c r="I12" s="22"/>
      <c r="J12" s="22"/>
      <c r="K12" s="22"/>
      <c r="L12" s="22"/>
      <c r="M12" s="4"/>
      <c r="S12" s="4"/>
    </row>
    <row r="13" spans="2:19">
      <c r="B13" s="7">
        <v>44312</v>
      </c>
      <c r="C13" s="7">
        <v>44449</v>
      </c>
      <c r="D13" s="8">
        <v>1786454</v>
      </c>
      <c r="E13" s="8">
        <f>DAYS360(B13,C13)+1</f>
        <v>135</v>
      </c>
      <c r="F13" s="9">
        <f>(D13*E13)/360</f>
        <v>669920.25</v>
      </c>
      <c r="G13" s="4"/>
      <c r="H13" s="22"/>
      <c r="I13" s="22"/>
      <c r="J13" s="22"/>
      <c r="K13" s="22"/>
      <c r="L13" s="22"/>
      <c r="M13" s="4"/>
      <c r="S13" s="4"/>
    </row>
    <row r="14" spans="2:19" ht="15" customHeight="1">
      <c r="B14" s="23" t="s">
        <v>8</v>
      </c>
      <c r="C14" s="24"/>
      <c r="D14" s="24"/>
      <c r="E14" s="25"/>
      <c r="F14" s="10">
        <f>SUM(F13:F13)</f>
        <v>669920.25</v>
      </c>
      <c r="G14" s="4"/>
      <c r="H14" s="22"/>
      <c r="I14" s="22"/>
      <c r="J14" s="22"/>
      <c r="K14" s="22"/>
      <c r="L14" s="22"/>
      <c r="M14" s="4"/>
      <c r="S14" s="4"/>
    </row>
    <row r="15" spans="2:19">
      <c r="B15" s="4"/>
      <c r="C15" s="4"/>
      <c r="D15" s="4"/>
      <c r="E15" s="4"/>
      <c r="F15" s="4"/>
      <c r="G15" s="4"/>
      <c r="H15" s="22"/>
      <c r="I15" s="22"/>
      <c r="J15" s="22"/>
      <c r="K15" s="22"/>
      <c r="L15" s="22"/>
      <c r="M15" s="4"/>
      <c r="S15" s="4"/>
    </row>
    <row r="16" spans="2:19" ht="15" customHeight="1">
      <c r="B16" s="5" t="s">
        <v>3</v>
      </c>
      <c r="C16" s="5" t="s">
        <v>4</v>
      </c>
      <c r="D16" s="5" t="s">
        <v>5</v>
      </c>
      <c r="E16" s="5" t="s">
        <v>6</v>
      </c>
      <c r="F16" s="6" t="s">
        <v>9</v>
      </c>
      <c r="G16" s="4"/>
      <c r="H16" s="22"/>
      <c r="I16" s="22"/>
      <c r="J16" s="22"/>
      <c r="K16" s="22"/>
      <c r="L16" s="22"/>
      <c r="M16" s="4"/>
      <c r="S16" s="4"/>
    </row>
    <row r="17" spans="2:19">
      <c r="B17" s="7">
        <v>44312</v>
      </c>
      <c r="C17" s="7">
        <v>44449</v>
      </c>
      <c r="D17" s="8">
        <v>1786454</v>
      </c>
      <c r="E17" s="8">
        <f t="shared" ref="E17" si="0">DAYS360(B17,C17)+1</f>
        <v>135</v>
      </c>
      <c r="F17" s="9">
        <f>(D17*E17)/360</f>
        <v>669920.25</v>
      </c>
      <c r="G17" s="4"/>
      <c r="H17" s="22"/>
      <c r="I17" s="22"/>
      <c r="J17" s="22"/>
      <c r="K17" s="22"/>
      <c r="L17" s="22"/>
      <c r="M17" s="4"/>
      <c r="S17" s="4"/>
    </row>
    <row r="18" spans="2:19">
      <c r="B18" s="42" t="s">
        <v>8</v>
      </c>
      <c r="C18" s="42"/>
      <c r="D18" s="42"/>
      <c r="E18" s="42"/>
      <c r="F18" s="10">
        <f>SUM(F17:F17)</f>
        <v>669920.25</v>
      </c>
      <c r="G18" s="4"/>
      <c r="M18" s="4"/>
      <c r="N18" s="4"/>
      <c r="O18" s="4"/>
      <c r="P18" s="4"/>
      <c r="Q18" s="4"/>
      <c r="R18" s="4"/>
      <c r="S18" s="4"/>
    </row>
    <row r="19" spans="2:19">
      <c r="B19" s="4"/>
      <c r="C19" s="4"/>
      <c r="D19" s="4"/>
      <c r="E19" s="4"/>
      <c r="F19" s="4"/>
      <c r="G19" s="4"/>
      <c r="H19" s="26" t="s">
        <v>10</v>
      </c>
      <c r="I19" s="27"/>
      <c r="J19" s="27"/>
      <c r="K19" s="27"/>
      <c r="L19" s="28"/>
      <c r="M19" s="4"/>
      <c r="N19" s="4"/>
      <c r="O19" s="4"/>
      <c r="P19" s="4"/>
      <c r="Q19" s="4"/>
      <c r="R19" s="4"/>
      <c r="S19" s="4"/>
    </row>
    <row r="20" spans="2:19">
      <c r="B20" s="5" t="s">
        <v>3</v>
      </c>
      <c r="C20" s="5" t="s">
        <v>4</v>
      </c>
      <c r="D20" s="5" t="s">
        <v>9</v>
      </c>
      <c r="E20" s="5" t="s">
        <v>6</v>
      </c>
      <c r="F20" s="6" t="s">
        <v>11</v>
      </c>
      <c r="G20" s="4"/>
      <c r="H20" s="29"/>
      <c r="I20" s="30"/>
      <c r="J20" s="30"/>
      <c r="K20" s="30"/>
      <c r="L20" s="31"/>
      <c r="M20" s="4"/>
      <c r="N20" s="4"/>
      <c r="O20" s="4"/>
      <c r="P20" s="4"/>
      <c r="Q20" s="4"/>
      <c r="R20" s="4"/>
      <c r="S20" s="4"/>
    </row>
    <row r="21" spans="2:19">
      <c r="B21" s="7">
        <v>44312</v>
      </c>
      <c r="C21" s="7">
        <v>44449</v>
      </c>
      <c r="D21" s="9">
        <v>669920.25</v>
      </c>
      <c r="E21" s="8">
        <f t="shared" ref="E21" si="1">DAYS360(B21,C21)+1</f>
        <v>135</v>
      </c>
      <c r="F21" s="11">
        <f>(D21*E21*0.12)/360</f>
        <v>30146.411249999997</v>
      </c>
      <c r="G21" s="4"/>
      <c r="H21" s="29"/>
      <c r="I21" s="30"/>
      <c r="J21" s="30"/>
      <c r="K21" s="30"/>
      <c r="L21" s="31"/>
      <c r="M21" s="4"/>
      <c r="N21" s="4"/>
      <c r="O21" s="4"/>
      <c r="P21" s="4"/>
      <c r="Q21" s="4"/>
      <c r="R21" s="4"/>
      <c r="S21" s="4"/>
    </row>
    <row r="22" spans="2:19">
      <c r="B22" s="23" t="s">
        <v>8</v>
      </c>
      <c r="C22" s="24"/>
      <c r="D22" s="24"/>
      <c r="E22" s="25"/>
      <c r="F22" s="10">
        <f>+F21</f>
        <v>30146.411249999997</v>
      </c>
      <c r="G22" s="4"/>
      <c r="H22" s="32"/>
      <c r="I22" s="33"/>
      <c r="J22" s="33"/>
      <c r="K22" s="33"/>
      <c r="L22" s="34"/>
      <c r="M22" s="4"/>
      <c r="N22" s="4"/>
      <c r="O22" s="4"/>
      <c r="P22" s="4"/>
      <c r="Q22" s="4"/>
      <c r="R22" s="4"/>
      <c r="S22" s="4"/>
    </row>
    <row r="23" spans="2:19">
      <c r="B23" s="4"/>
      <c r="C23" s="4"/>
      <c r="D23" s="4"/>
      <c r="E23" s="4"/>
      <c r="F23" s="4"/>
      <c r="G23" s="4"/>
      <c r="M23" s="4"/>
      <c r="N23" s="4"/>
      <c r="O23" s="4"/>
      <c r="P23" s="4"/>
      <c r="Q23" s="4"/>
      <c r="R23" s="4"/>
      <c r="S23" s="4"/>
    </row>
    <row r="24" spans="2:19">
      <c r="B24" s="5" t="s">
        <v>3</v>
      </c>
      <c r="C24" s="5" t="s">
        <v>4</v>
      </c>
      <c r="D24" s="5" t="s">
        <v>12</v>
      </c>
      <c r="E24" s="5" t="s">
        <v>6</v>
      </c>
      <c r="F24" s="6" t="s">
        <v>13</v>
      </c>
      <c r="G24" s="4"/>
      <c r="H24" s="22" t="s">
        <v>14</v>
      </c>
      <c r="I24" s="22"/>
      <c r="J24" s="22"/>
      <c r="K24" s="22"/>
      <c r="L24" s="22"/>
      <c r="M24" s="4"/>
      <c r="N24" s="4"/>
      <c r="O24" s="4"/>
      <c r="P24" s="4"/>
      <c r="Q24" s="4"/>
      <c r="R24" s="4"/>
      <c r="S24" s="4"/>
    </row>
    <row r="25" spans="2:19" ht="15" customHeight="1">
      <c r="B25" s="7">
        <v>44312</v>
      </c>
      <c r="C25" s="7">
        <v>44449</v>
      </c>
      <c r="D25" s="8">
        <v>1680000</v>
      </c>
      <c r="E25" s="8">
        <f t="shared" ref="E25" si="2">DAYS360(B25,C25)+1</f>
        <v>135</v>
      </c>
      <c r="F25" s="11">
        <f t="shared" ref="F25" si="3">(D25*E25*0.12)/360</f>
        <v>75600</v>
      </c>
      <c r="G25" s="4"/>
      <c r="H25" s="22"/>
      <c r="I25" s="22"/>
      <c r="J25" s="22"/>
      <c r="K25" s="22"/>
      <c r="L25" s="22"/>
      <c r="M25" s="4"/>
      <c r="N25" s="4"/>
      <c r="O25" s="4"/>
      <c r="P25" s="4"/>
      <c r="Q25" s="4"/>
      <c r="R25" s="4"/>
      <c r="S25" s="4"/>
    </row>
    <row r="26" spans="2:19">
      <c r="B26" s="23" t="s">
        <v>8</v>
      </c>
      <c r="C26" s="24"/>
      <c r="D26" s="24"/>
      <c r="E26" s="25"/>
      <c r="F26" s="13">
        <f>+F25</f>
        <v>75600</v>
      </c>
      <c r="G26" s="12"/>
      <c r="H26" s="22"/>
      <c r="I26" s="22"/>
      <c r="J26" s="22"/>
      <c r="K26" s="22"/>
      <c r="L26" s="22"/>
      <c r="M26" s="4"/>
      <c r="N26" s="4"/>
      <c r="O26" s="4"/>
      <c r="P26" s="4"/>
      <c r="Q26" s="4"/>
      <c r="R26" s="4"/>
      <c r="S26" s="4"/>
    </row>
    <row r="27" spans="2:19">
      <c r="B27" s="4"/>
      <c r="C27" s="4"/>
      <c r="D27" s="4"/>
      <c r="E27" s="4"/>
      <c r="F27" s="4"/>
      <c r="G27" s="12"/>
      <c r="H27" s="22"/>
      <c r="I27" s="22"/>
      <c r="J27" s="22"/>
      <c r="K27" s="22"/>
      <c r="L27" s="22"/>
      <c r="M27" s="4"/>
      <c r="N27" s="4"/>
      <c r="O27" s="4"/>
      <c r="P27" s="4"/>
      <c r="Q27" s="4"/>
      <c r="R27" s="4"/>
      <c r="S27" s="4"/>
    </row>
    <row r="28" spans="2:19">
      <c r="B28" s="16" t="s">
        <v>15</v>
      </c>
      <c r="C28" s="17"/>
      <c r="D28" s="17"/>
      <c r="E28" s="17"/>
      <c r="F28" s="18"/>
      <c r="G28" s="4"/>
      <c r="M28" s="4"/>
      <c r="N28" s="4"/>
      <c r="O28" s="4"/>
      <c r="P28" s="4"/>
      <c r="Q28" s="4"/>
      <c r="R28" s="4"/>
      <c r="S28" s="4"/>
    </row>
    <row r="29" spans="2:19">
      <c r="B29" s="19" t="s">
        <v>16</v>
      </c>
      <c r="C29" s="20"/>
      <c r="D29" s="21" t="s">
        <v>17</v>
      </c>
      <c r="E29" s="20"/>
      <c r="F29" s="2" t="s">
        <v>18</v>
      </c>
      <c r="G29" s="4"/>
      <c r="H29" s="22" t="s">
        <v>19</v>
      </c>
      <c r="I29" s="22"/>
      <c r="J29" s="22"/>
      <c r="K29" s="22"/>
      <c r="L29" s="22"/>
      <c r="M29" s="4"/>
      <c r="N29" s="4"/>
      <c r="O29" s="4"/>
      <c r="P29" s="4"/>
      <c r="Q29" s="4"/>
      <c r="R29" s="4"/>
      <c r="S29" s="4"/>
    </row>
    <row r="30" spans="2:19">
      <c r="B30" s="43">
        <v>56000</v>
      </c>
      <c r="C30" s="44">
        <v>83905</v>
      </c>
      <c r="D30" s="45">
        <v>720</v>
      </c>
      <c r="E30" s="46"/>
      <c r="F30" s="3">
        <f>+B30*D30</f>
        <v>40320000</v>
      </c>
      <c r="G30" s="4"/>
      <c r="H30" s="22"/>
      <c r="I30" s="22"/>
      <c r="J30" s="22"/>
      <c r="K30" s="22"/>
      <c r="L30" s="22"/>
      <c r="M30" s="4"/>
      <c r="N30" s="4"/>
      <c r="O30" s="4"/>
      <c r="P30" s="4"/>
      <c r="Q30" s="4"/>
      <c r="R30" s="4"/>
      <c r="S30" s="4"/>
    </row>
    <row r="31" spans="2:19">
      <c r="G31" s="4"/>
      <c r="H31" s="22"/>
      <c r="I31" s="22"/>
      <c r="J31" s="22"/>
      <c r="K31" s="22"/>
      <c r="L31" s="22"/>
      <c r="M31" s="4"/>
      <c r="N31" s="4"/>
      <c r="O31" s="4"/>
      <c r="P31" s="4"/>
      <c r="Q31" s="4"/>
      <c r="R31" s="4"/>
      <c r="S31" s="4"/>
    </row>
    <row r="32" spans="2:19">
      <c r="B32" s="4"/>
      <c r="C32" s="4"/>
      <c r="D32" s="4"/>
      <c r="E32" s="4"/>
      <c r="F32" s="4"/>
      <c r="G32" s="4"/>
      <c r="H32" s="22"/>
      <c r="I32" s="22"/>
      <c r="J32" s="22"/>
      <c r="K32" s="22"/>
      <c r="L32" s="22"/>
    </row>
    <row r="33" spans="2:9">
      <c r="B33" s="4"/>
      <c r="C33" s="4"/>
      <c r="D33" s="4"/>
      <c r="E33" s="4"/>
      <c r="F33" s="4"/>
      <c r="G33" s="4"/>
      <c r="H33" s="4"/>
      <c r="I33" s="4"/>
    </row>
    <row r="34" spans="2:9">
      <c r="B34" s="4"/>
      <c r="C34" s="4"/>
      <c r="D34" s="4"/>
      <c r="E34" s="4"/>
      <c r="F34" s="4"/>
      <c r="G34" s="4"/>
      <c r="H34" s="4"/>
      <c r="I34" s="4"/>
    </row>
    <row r="35" spans="2:9" ht="16.5">
      <c r="B35" s="47" t="s">
        <v>20</v>
      </c>
      <c r="C35" s="48"/>
      <c r="D35" s="48"/>
      <c r="E35" s="49"/>
      <c r="F35" s="14">
        <f>+F30+F26+F22+F18+F14</f>
        <v>41765586.911250003</v>
      </c>
    </row>
  </sheetData>
  <mergeCells count="16">
    <mergeCell ref="B30:C30"/>
    <mergeCell ref="D30:E30"/>
    <mergeCell ref="B35:E35"/>
    <mergeCell ref="B5:F5"/>
    <mergeCell ref="B28:F28"/>
    <mergeCell ref="B29:C29"/>
    <mergeCell ref="D29:E29"/>
    <mergeCell ref="H24:L27"/>
    <mergeCell ref="B26:E26"/>
    <mergeCell ref="B22:E22"/>
    <mergeCell ref="H19:L22"/>
    <mergeCell ref="B6:F10"/>
    <mergeCell ref="B14:E14"/>
    <mergeCell ref="B18:E18"/>
    <mergeCell ref="H6:L17"/>
    <mergeCell ref="H29:L3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Giovanna Carolina Romero Ciodaro</dc:creator>
  <cp:keywords/>
  <dc:description/>
  <cp:lastModifiedBy/>
  <cp:revision/>
  <dcterms:created xsi:type="dcterms:W3CDTF">2023-10-14T16:33:41Z</dcterms:created>
  <dcterms:modified xsi:type="dcterms:W3CDTF">2024-04-18T22:34:50Z</dcterms:modified>
  <cp:category/>
  <cp:contentStatus/>
</cp:coreProperties>
</file>